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7400" windowHeight="9465" activeTab="4"/>
  </bookViews>
  <sheets>
    <sheet name="2_VSAFAS_2p" sheetId="1" r:id="rId1"/>
    <sheet name="3_VSAFAS_2p" sheetId="2" r:id="rId2"/>
    <sheet name="Lapas1" sheetId="3" r:id="rId3"/>
    <sheet name="Lapas2" sheetId="4" r:id="rId4"/>
    <sheet name="Lapas3" sheetId="5" r:id="rId5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'2_VSAFAS_2p'!$A$1:$G$104</definedName>
    <definedName name="_xlnm.Print_Area" localSheetId="1">'3_VSAFAS_2p'!$A$1:$I$66</definedName>
    <definedName name="_xlnm.Print_Titles" localSheetId="0">'2_VSAFAS_2p'!$21:$21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L79" i="4" l="1"/>
  <c r="I79" i="4"/>
  <c r="L78" i="4"/>
  <c r="I78" i="4"/>
  <c r="L76" i="4"/>
  <c r="I76" i="4"/>
  <c r="L75" i="4"/>
  <c r="I75" i="4"/>
  <c r="L74" i="4"/>
  <c r="I74" i="4"/>
  <c r="L73" i="4"/>
  <c r="I73" i="4"/>
  <c r="L72" i="4"/>
  <c r="I72" i="4"/>
  <c r="L71" i="4"/>
  <c r="I71" i="4"/>
  <c r="L70" i="4"/>
  <c r="I70" i="4"/>
  <c r="L69" i="4"/>
  <c r="I69" i="4"/>
  <c r="J68" i="4"/>
  <c r="L68" i="4" s="1"/>
  <c r="G68" i="4"/>
  <c r="G64" i="4"/>
  <c r="L67" i="4"/>
  <c r="I67" i="4"/>
  <c r="L66" i="4"/>
  <c r="I66" i="4"/>
  <c r="L65" i="4"/>
  <c r="I65" i="4"/>
  <c r="J64" i="4"/>
  <c r="L64" i="4"/>
  <c r="L63" i="4"/>
  <c r="I63" i="4"/>
  <c r="L62" i="4"/>
  <c r="I62" i="4"/>
  <c r="L61" i="4"/>
  <c r="I61" i="4"/>
  <c r="L60" i="4"/>
  <c r="I60" i="4"/>
  <c r="L59" i="4"/>
  <c r="I59" i="4"/>
  <c r="L58" i="4"/>
  <c r="I58" i="4"/>
  <c r="L57" i="4"/>
  <c r="I57" i="4"/>
  <c r="G57" i="4"/>
  <c r="L56" i="4"/>
  <c r="I56" i="4"/>
  <c r="L55" i="4"/>
  <c r="I55" i="4"/>
  <c r="L54" i="4"/>
  <c r="I54" i="4"/>
  <c r="L53" i="4"/>
  <c r="I53" i="4"/>
  <c r="L52" i="4"/>
  <c r="I52" i="4"/>
  <c r="L51" i="4"/>
  <c r="I51" i="4"/>
  <c r="L50" i="4"/>
  <c r="I50" i="4"/>
  <c r="L49" i="4"/>
  <c r="I49" i="4"/>
  <c r="L48" i="4"/>
  <c r="I48" i="4"/>
  <c r="L47" i="4"/>
  <c r="I47" i="4"/>
  <c r="L46" i="4"/>
  <c r="I46" i="4"/>
  <c r="L45" i="4"/>
  <c r="I45" i="4"/>
  <c r="J44" i="4"/>
  <c r="L44" i="4" s="1"/>
  <c r="I44" i="4"/>
  <c r="G44" i="4"/>
  <c r="L43" i="4"/>
  <c r="I43" i="4"/>
  <c r="L42" i="4"/>
  <c r="I42" i="4"/>
  <c r="L41" i="4"/>
  <c r="I41" i="4"/>
  <c r="L40" i="4"/>
  <c r="I40" i="4"/>
  <c r="L39" i="4"/>
  <c r="I39" i="4"/>
  <c r="L38" i="4"/>
  <c r="I38" i="4"/>
  <c r="J37" i="4"/>
  <c r="L37" i="4" s="1"/>
  <c r="I37" i="4"/>
  <c r="G37" i="4"/>
  <c r="L36" i="4"/>
  <c r="I36" i="4"/>
  <c r="L35" i="4"/>
  <c r="I35" i="4"/>
  <c r="L34" i="4"/>
  <c r="I34" i="4"/>
  <c r="L33" i="4"/>
  <c r="I33" i="4"/>
  <c r="L32" i="4"/>
  <c r="I32" i="4"/>
  <c r="L31" i="4"/>
  <c r="I31" i="4"/>
  <c r="L30" i="4"/>
  <c r="I30" i="4"/>
  <c r="L29" i="4"/>
  <c r="I29" i="4"/>
  <c r="L28" i="4"/>
  <c r="I28" i="4"/>
  <c r="L27" i="4"/>
  <c r="I27" i="4"/>
  <c r="J26" i="4"/>
  <c r="L26" i="4" s="1"/>
  <c r="I26" i="4"/>
  <c r="G26" i="4"/>
  <c r="I25" i="4"/>
  <c r="G25" i="4"/>
  <c r="I24" i="4"/>
  <c r="G24" i="4"/>
  <c r="H36" i="3"/>
  <c r="I36" i="3" s="1"/>
  <c r="H27" i="3"/>
  <c r="I20" i="3"/>
  <c r="I64" i="4"/>
  <c r="G77" i="4"/>
  <c r="I77" i="4"/>
  <c r="J25" i="4"/>
  <c r="I68" i="4"/>
  <c r="H22" i="2"/>
  <c r="H21" i="2"/>
  <c r="H46" i="2" s="1"/>
  <c r="H56" i="2" s="1"/>
  <c r="I22" i="2"/>
  <c r="I21" i="2"/>
  <c r="I46" i="2" s="1"/>
  <c r="I56" i="2" s="1"/>
  <c r="H31" i="2"/>
  <c r="I31" i="2"/>
  <c r="H47" i="2"/>
  <c r="G23" i="1"/>
  <c r="G22" i="1" s="1"/>
  <c r="G60" i="1" s="1"/>
  <c r="F29" i="1"/>
  <c r="F22" i="1"/>
  <c r="G29" i="1"/>
  <c r="F51" i="1"/>
  <c r="F43" i="1" s="1"/>
  <c r="F60" i="1" s="1"/>
  <c r="G51" i="1"/>
  <c r="G43" i="1" s="1"/>
  <c r="F61" i="1"/>
  <c r="G61" i="1"/>
  <c r="F71" i="1"/>
  <c r="G71" i="1"/>
  <c r="F86" i="1"/>
  <c r="F96" i="1"/>
  <c r="G92" i="1"/>
  <c r="G86" i="1" s="1"/>
  <c r="L25" i="4"/>
  <c r="J24" i="4"/>
  <c r="J77" i="4" s="1"/>
  <c r="L77" i="4" s="1"/>
  <c r="G96" i="1" l="1"/>
  <c r="G66" i="1"/>
  <c r="L24" i="4"/>
</calcChain>
</file>

<file path=xl/sharedStrings.xml><?xml version="1.0" encoding="utf-8"?>
<sst xmlns="http://schemas.openxmlformats.org/spreadsheetml/2006/main" count="544" uniqueCount="341">
  <si>
    <t>IŠ VISO FINANSAVIMO SUMŲ, ĮSIPAREIGOJIMŲ, GRYNOJO TURTO IR MAŽUMOS DALIES:</t>
  </si>
  <si>
    <t>MAŽUMOS DALIS</t>
  </si>
  <si>
    <t>G.</t>
  </si>
  <si>
    <t>Ankstesnių metų perviršis ar deficitas</t>
  </si>
  <si>
    <t>IV.2</t>
  </si>
  <si>
    <t>Einamųjų metų perviršis ar deficitas</t>
  </si>
  <si>
    <t>IV.1</t>
  </si>
  <si>
    <t>Sukauptas perviršis ar deficitas</t>
  </si>
  <si>
    <t>IV.</t>
  </si>
  <si>
    <t>Nuosavybės metodo įtaka</t>
  </si>
  <si>
    <t>III.</t>
  </si>
  <si>
    <t>Kiti rezervai</t>
  </si>
  <si>
    <t>II.2</t>
  </si>
  <si>
    <t>Tikrosios vertės rezervas</t>
  </si>
  <si>
    <t>II.1</t>
  </si>
  <si>
    <t>Rezervai</t>
  </si>
  <si>
    <t>II.</t>
  </si>
  <si>
    <t>Dalininkų kapitalas</t>
  </si>
  <si>
    <t>I.</t>
  </si>
  <si>
    <t>GRYNASIS TURTAS</t>
  </si>
  <si>
    <t>F.</t>
  </si>
  <si>
    <t>Kiti trumpalaikiai įsipareigojimai</t>
  </si>
  <si>
    <t>II.12</t>
  </si>
  <si>
    <t>Sukauptos mokėtinos sumos</t>
  </si>
  <si>
    <t>II.11</t>
  </si>
  <si>
    <t>Su darbo santykiais susiję įsipareigojimai</t>
  </si>
  <si>
    <t>II.10</t>
  </si>
  <si>
    <t>Tiekėjams mokėtinos sumos</t>
  </si>
  <si>
    <t>II.9</t>
  </si>
  <si>
    <t>Grąžintini mokesčiai, įmokos ir jų permokos</t>
  </si>
  <si>
    <t>II.8</t>
  </si>
  <si>
    <t>Mokėtinos socialinės išmokos</t>
  </si>
  <si>
    <t>II.7</t>
  </si>
  <si>
    <t>Kitos mokėtinos sumos biudžetui</t>
  </si>
  <si>
    <t>II.6.2</t>
  </si>
  <si>
    <t>Grąžintinos finansavimo sumos</t>
  </si>
  <si>
    <t>II.6.1</t>
  </si>
  <si>
    <t>Mokėtinos sumos į biudžetus ir fondus</t>
  </si>
  <si>
    <t>II.6</t>
  </si>
  <si>
    <t>Mokėtinos sumos į Europos Sąjungos biudžetą</t>
  </si>
  <si>
    <t>II.5</t>
  </si>
  <si>
    <t>Mokėtinos subsidijos, dotacijos ir finansavimo sumos</t>
  </si>
  <si>
    <t>II.4</t>
  </si>
  <si>
    <t>Trumpalaikiai finansiniai įsipareigojimai</t>
  </si>
  <si>
    <t>II.3</t>
  </si>
  <si>
    <t>Ilgalaikių įsipareigojimų einamųjų metų dalis</t>
  </si>
  <si>
    <t>Ilgalaikių atidėjinių einamųjų metų dalis ir trumpalaikiai atidėjiniai</t>
  </si>
  <si>
    <t>Trumpalaikiai įsipareigojimai</t>
  </si>
  <si>
    <t>Kiti ilgalaikiai įsipareigojimai</t>
  </si>
  <si>
    <t xml:space="preserve">I.3 </t>
  </si>
  <si>
    <t>Ilgalaikiai atidėjiniai</t>
  </si>
  <si>
    <t>I.2</t>
  </si>
  <si>
    <t>Ilgalaikiai finansiniai įsipareigojimai</t>
  </si>
  <si>
    <t>I.1</t>
  </si>
  <si>
    <t>Ilgalaikiai įsipareigojimai</t>
  </si>
  <si>
    <t>ĮSIPAREIGOJIMAI</t>
  </si>
  <si>
    <t>E.</t>
  </si>
  <si>
    <t>Iš kitų šaltinių</t>
  </si>
  <si>
    <t xml:space="preserve">IV. </t>
  </si>
  <si>
    <t>Iš Europos Sąjungos, užsienio valstybių ir tarptautinių organizacijų</t>
  </si>
  <si>
    <t>Iš savivaldybės biudžeto</t>
  </si>
  <si>
    <t xml:space="preserve">Iš valstybės biudžeto </t>
  </si>
  <si>
    <t>FINANSAVIMO SUMOS</t>
  </si>
  <si>
    <t>D.</t>
  </si>
  <si>
    <t>IŠ VISO TURTO:</t>
  </si>
  <si>
    <t>Pinigai ir pinigų ekvivalentai</t>
  </si>
  <si>
    <t>V.</t>
  </si>
  <si>
    <t>Trumpalaikės investicijos</t>
  </si>
  <si>
    <t>Kitos gautinos sumos</t>
  </si>
  <si>
    <t>III.6</t>
  </si>
  <si>
    <t>Sukauptos gautinos sumos</t>
  </si>
  <si>
    <t>III.5</t>
  </si>
  <si>
    <t>Gautinos sumos už turto naudojimą, parduotas prekes, turtą, paslaugas</t>
  </si>
  <si>
    <t>III.4</t>
  </si>
  <si>
    <t xml:space="preserve"> 11</t>
  </si>
  <si>
    <t>Gautinos finansavimo sumos</t>
  </si>
  <si>
    <t>III.3</t>
  </si>
  <si>
    <t>Gautini mokesčiai ir socialinės įmokos</t>
  </si>
  <si>
    <t>III.2</t>
  </si>
  <si>
    <t>Gautinos trumpalaikės finansinės sumos</t>
  </si>
  <si>
    <t>III.1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</si>
  <si>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</si>
  <si>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Išankstiniai apmokėjimai</t>
  </si>
  <si>
    <t>Ilgalaikis materialusis ir biologinis turtas, skirtas parduoti</t>
  </si>
  <si>
    <t>I.5</t>
  </si>
  <si>
    <t>Pagaminta produkcija, atsargos, skirtos parduoti (perduoti)</t>
  </si>
  <si>
    <t>I.4</t>
  </si>
  <si>
    <t>Nebaigta gaminti produkcija ir nebaigtos vykdyti sutartys</t>
  </si>
  <si>
    <t>I.3</t>
  </si>
  <si>
    <t>Medžiagos, žaliavos ir ūkinis inventorius</t>
  </si>
  <si>
    <t>Strateginės ir neliečiamosios atsargos</t>
  </si>
  <si>
    <t>Atsargos</t>
  </si>
  <si>
    <t>TRUMPALAIKIS TURTAS</t>
  </si>
  <si>
    <t>C.</t>
  </si>
  <si>
    <t>BIOLOGINIS TURTAS</t>
  </si>
  <si>
    <t>B.</t>
  </si>
  <si>
    <t>Mineraliniai ištekliai ir kitas ilgalaikis turtas</t>
  </si>
  <si>
    <t>Ilgalaikis finansinis turtas</t>
  </si>
  <si>
    <t>Nebaigta statyba ir išankstiniai mokėjimai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</si>
  <si>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</si>
  <si>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Baldai ir biuro įranga</t>
  </si>
  <si>
    <t>Kilnojamosios kultūros vertybės</t>
  </si>
  <si>
    <t>Transporto priemonės</t>
  </si>
  <si>
    <t>Mašinos ir įrenginiai</t>
  </si>
  <si>
    <t>Nekilnojamosios kultūros vertybės</t>
  </si>
  <si>
    <t>Infrastruktūros ir kiti statiniai</t>
  </si>
  <si>
    <t>Pastatai</t>
  </si>
  <si>
    <t>Žemė</t>
  </si>
  <si>
    <t>Ilgalaikis materialusis turtas</t>
  </si>
  <si>
    <t>Prestižas</t>
  </si>
  <si>
    <t>Nebaigti projektai ir išankstiniai mokėjimai</t>
  </si>
  <si>
    <t>Kitas nematerialusis turtas</t>
  </si>
  <si>
    <t>Programinė įranga ir jos licencijos</t>
  </si>
  <si>
    <t>Plėtros darbai</t>
  </si>
  <si>
    <t>Nematerialusis turtas</t>
  </si>
  <si>
    <t>ILGALAIKIS TURTAS</t>
  </si>
  <si>
    <t>A.</t>
  </si>
  <si>
    <t>Paskutinė praėjusio ataskaitinio laikotarpio diena</t>
  </si>
  <si>
    <t>Paskutinė ataskaitinio laikotarpio diena</t>
  </si>
  <si>
    <t xml:space="preserve">Pastabos Nr. </t>
  </si>
  <si>
    <t>Straipsniai</t>
  </si>
  <si>
    <t>Eil. Nr.</t>
  </si>
  <si>
    <t>Pateikimo valiuta ir tikslumas: litais arba tūkstančiais litų</t>
  </si>
  <si>
    <t>(data)</t>
  </si>
  <si>
    <t>2014-03-  Nr. _____</t>
  </si>
  <si>
    <t>FINANSINĖS BŪKLĖS ATASKAITA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</si>
  <si>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</si>
  <si>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įm. k. 173224274 V. Lašo g. 3 LT-42106, Rokiškis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</si>
  <si>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</si>
  <si>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VŠĮ ROKIŠKIO RAJONO LIGONINĖ</t>
  </si>
  <si>
    <t>(Žemesniojo lygio viešojo sektoriaus subjektų, išskyrus mokesčių fondus ir išteklių fondus, finansinės būklės ataskaitos forma)</t>
  </si>
  <si>
    <t>___________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</si>
  <si>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</si>
  <si>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</si>
  <si>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</si>
  <si>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</si>
  <si>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</si>
  <si>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</si>
  <si>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</si>
  <si>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</si>
  <si>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</si>
  <si>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</si>
  <si>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</si>
  <si>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</si>
  <si>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</si>
  <si>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</si>
  <si>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</si>
  <si>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</si>
  <si>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</si>
  <si>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</si>
  <si>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</si>
  <si>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</si>
  <si>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</si>
  <si>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</si>
  <si>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</si>
  <si>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</si>
  <si>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</si>
  <si>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</si>
  <si>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</si>
  <si>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</si>
  <si>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</si>
  <si>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</si>
  <si>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</si>
  <si>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</si>
  <si>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</si>
  <si>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</si>
  <si>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</si>
  <si>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</si>
  <si>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</si>
  <si>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</si>
  <si>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</si>
  <si>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</si>
  <si>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</si>
  <si>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</si>
  <si>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</si>
  <si>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</si>
  <si>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</si>
  <si>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</si>
  <si>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</si>
  <si>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</si>
  <si>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</si>
  <si>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</si>
  <si>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1, 3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</si>
  <si>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</si>
  <si>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</si>
  <si>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</si>
  <si>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</si>
  <si>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</si>
  <si>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</si>
  <si>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</si>
  <si>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</si>
  <si>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</si>
  <si>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</si>
  <si>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</si>
  <si>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</si>
  <si>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</si>
  <si>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</si>
  <si>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</si>
  <si>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</si>
  <si>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</si>
  <si>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</si>
  <si>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</si>
  <si>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</si>
  <si>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</si>
  <si>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</si>
  <si>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Pastabos Nr.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</si>
  <si>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</si>
  <si>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2014-03-08 Nr._____</t>
  </si>
  <si>
    <t>VEIKLOS REZULTATŲ ATASKAITA</t>
  </si>
  <si>
    <t>arba konsoliduotąją veiklos rezultatų ataskaitą,  kodas, adresas)</t>
  </si>
  <si>
    <t>(viešojo sektoriaus subjekto, parengusio veiklos rezultatų ataskaitą</t>
  </si>
  <si>
    <t>(viešojo sektoriaus subjekto arba viešojo sektoriaus subjektų grupės pavadinimas)</t>
  </si>
  <si>
    <t>veiklos rezultatų ataskaitos forma)</t>
  </si>
  <si>
    <t>(Žemesniojo lygio viešojo sektoriaus subjektų, išskyrus mokesčių fondus ir išteklių fondus,</t>
  </si>
  <si>
    <t>___įm. k. 173224274 V. Lašo g. 3 LT-42106, Rokiškis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</si>
  <si>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</si>
  <si>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</si>
  <si>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PAGAL 2013 M. GRUODŽIO MĖN. 31 D. DUOMENIS</t>
  </si>
  <si>
    <t>2014-03-08 Nr. _____</t>
  </si>
  <si>
    <t xml:space="preserve">           Pateikimo valiuta ir tikslumas: litais arba tūkstančiais litų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</si>
  <si>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</si>
  <si>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</si>
  <si>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Iš viso</t>
  </si>
  <si>
    <t>Mažu-mos dalis</t>
  </si>
  <si>
    <t>Kiti rezer-vai</t>
  </si>
  <si>
    <t>Sukauptas perviršis ar deficitas prieš nuosavybės metodo įtaką</t>
  </si>
  <si>
    <t>1.</t>
  </si>
  <si>
    <t>Likutis 2011 m. gruodžio 31 d.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</si>
  <si>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</si>
  <si>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</si>
  <si>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</si>
  <si>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</si>
  <si>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</si>
  <si>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</si>
  <si>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</si>
  <si>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</si>
  <si>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</si>
  <si>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</si>
  <si>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</si>
  <si>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</si>
  <si>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</si>
  <si>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</si>
  <si>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</si>
  <si>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</si>
  <si>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2012 m. gruodžio 31 d.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</si>
  <si>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</si>
  <si>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</si>
  <si>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</si>
  <si>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</si>
  <si>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</si>
  <si>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</si>
  <si>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</si>
  <si>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</si>
  <si>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</si>
  <si>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2013 m. gruodžio 31 d.</t>
  </si>
  <si>
    <t>(Žemesniojo lygio viešojo sektoriaus subjektų, išskyrus mokesčių fondus ir išteklių fondus, pinigų srautų ataskaitos forma)</t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</si>
  <si>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</si>
  <si>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</si>
  <si>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</si>
  <si>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</si>
  <si>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</si>
  <si>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</si>
  <si>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</si>
  <si>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</si>
  <si>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</si>
  <si>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</si>
  <si>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</si>
  <si>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</si>
  <si>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</si>
  <si>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</si>
  <si>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</si>
  <si>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</si>
  <si>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</si>
  <si>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</si>
  <si>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</si>
  <si>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</si>
  <si>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</si>
  <si>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</si>
  <si>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</si>
  <si>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</si>
  <si>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</si>
  <si>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</si>
  <si>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</si>
  <si>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</si>
  <si>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</si>
  <si>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</si>
  <si>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</si>
  <si>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 xml:space="preserve"> Viešojo sektoriaus subjektams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</si>
  <si>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</si>
  <si>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</si>
  <si>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</si>
  <si>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</si>
  <si>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</si>
  <si>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</si>
  <si>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</si>
  <si>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</si>
  <si>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</si>
  <si>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</si>
  <si>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</si>
  <si>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</si>
  <si>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</si>
  <si>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</si>
  <si>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</si>
  <si>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</si>
  <si>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</si>
  <si>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</si>
  <si>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</si>
  <si>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</si>
  <si>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</si>
  <si>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</si>
  <si>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</si>
  <si>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</si>
  <si>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</si>
  <si>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</si>
  <si>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</si>
  <si>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</si>
  <si>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</si>
  <si>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</si>
  <si>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</si>
  <si>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</si>
  <si>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</si>
  <si>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</si>
  <si>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</si>
  <si>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</si>
  <si>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</si>
  <si>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PATVIRTINTA </t>
  </si>
  <si>
    <t xml:space="preserve">Rokiškio rajono savicvaldybės </t>
  </si>
  <si>
    <t xml:space="preserve">administracijos direktoriaus </t>
  </si>
  <si>
    <t>_______________</t>
  </si>
  <si>
    <t>(viešojo sektoriaus subjekto, parengusio pinigų srautų ataskaitą (konsoliduotąją pinigų srautų ataskaitą), kodas, adresas)</t>
  </si>
  <si>
    <t>Paprastojo remonto ir eksploatavimo</t>
  </si>
  <si>
    <t>Sumokėtos palūkanos</t>
  </si>
  <si>
    <t>Gautų paskolų grąžinimas</t>
  </si>
  <si>
    <t>Gautos finansavimo sumos ilgalaikiam ir biologiniam turtui įsigyti:</t>
  </si>
  <si>
    <t>Iš ES, užsienio valstybių ir tarptautinių  organizacijų</t>
  </si>
  <si>
    <t xml:space="preserve">Rokiškio rajono savivaldybės </t>
  </si>
  <si>
    <t>PAGAL 2013 M. GRUODŽIO  31 D. DUOMENIS</t>
  </si>
  <si>
    <t>PAGAL 2013 M GRUODŽIO 31 D. DUOMENIS</t>
  </si>
  <si>
    <t>2014 m. balandžio 17 d. įsakymu Nr.AV-320</t>
  </si>
  <si>
    <t>2014 m. balandžio 17 d.įsakymu Nr.AV-320</t>
  </si>
  <si>
    <t xml:space="preserve">2014 m. balandžio 17 d. įsakymu Nr. AV-320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</si>
</sst>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   &quot;;&quot;-&quot;#,##0.00&quot;    &quot;;&quot; -&quot;00&quot;    &quot;;&quot; &quot;@&quot; &quot;"/>
  </numFmts>
  <fonts count="95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Arial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0"/>
      <name val="Arial"/>
      <family val="2"/>
      <charset val="186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  <charset val="186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  <charset val="186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sz val="11"/>
      <color indexed="17"/>
      <name val="Calibri"/>
      <family val="2"/>
    </font>
    <font>
      <b/>
      <sz val="15"/>
      <color indexed="56"/>
      <name val="Arial"/>
      <family val="2"/>
      <charset val="186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  <charset val="186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  <charset val="186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62"/>
      <name val="Arial"/>
      <family val="2"/>
      <charset val="186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52"/>
      <name val="Arial"/>
      <family val="2"/>
      <charset val="186"/>
    </font>
    <font>
      <sz val="11"/>
      <color indexed="52"/>
      <name val="Calibri"/>
      <family val="2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name val="Arial"/>
    </font>
    <font>
      <sz val="10"/>
      <name val="Helv"/>
    </font>
    <font>
      <b/>
      <sz val="10"/>
      <color indexed="63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name val="Arial"/>
    </font>
    <font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b/>
      <sz val="12"/>
      <name val="Times New Roman"/>
      <family val="1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  <font>
      <sz val="10"/>
      <name val="TimesNewRoman,Bold"/>
    </font>
    <font>
      <u/>
      <sz val="10"/>
      <color indexed="12"/>
      <name val="Arial"/>
    </font>
    <font>
      <b/>
      <sz val="12"/>
      <name val="TimesNewRoman,Bold"/>
      <charset val="186"/>
    </font>
    <font>
      <b/>
      <sz val="8"/>
      <name val="Times New Roman"/>
      <family val="1"/>
      <charset val="186"/>
    </font>
    <font>
      <sz val="10"/>
      <name val="Verdana"/>
      <family val="2"/>
      <charset val="186"/>
    </font>
    <font>
      <b/>
      <sz val="10"/>
      <name val="Arial"/>
      <family val="2"/>
      <charset val="186"/>
    </font>
    <font>
      <b/>
      <sz val="10"/>
      <name val="TimesNewRoman,Bold"/>
      <charset val="186"/>
    </font>
    <font>
      <b/>
      <sz val="10"/>
      <name val="TimesNewRoman,Bold"/>
    </font>
    <font>
      <sz val="8"/>
      <name val="Times New Roman"/>
      <family val="1"/>
      <charset val="186"/>
    </font>
    <font>
      <b/>
      <sz val="8"/>
      <name val="Arial"/>
      <family val="2"/>
      <charset val="186"/>
    </font>
    <font>
      <i/>
      <sz val="8"/>
      <name val="Times New Roman"/>
      <family val="1"/>
      <charset val="186"/>
    </font>
    <font>
      <strike/>
      <sz val="8"/>
      <name val="Times New Roman"/>
      <family val="1"/>
      <charset val="186"/>
    </font>
    <font>
      <strike/>
      <sz val="8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trike/>
      <sz val="8"/>
      <name val="Times New Roman"/>
      <family val="1"/>
      <charset val="186"/>
    </font>
    <font>
      <b/>
      <sz val="9"/>
      <name val="Sylfaen"/>
      <family val="1"/>
      <charset val="186"/>
    </font>
    <font>
      <sz val="9"/>
      <name val="Sylfaen"/>
      <family val="1"/>
      <charset val="186"/>
    </font>
    <font>
      <sz val="8"/>
      <name val="Arial"/>
      <charset val="186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0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Font="0" applyBorder="0" applyAlignment="0" applyProtection="0"/>
    <xf numFmtId="0" fontId="13" fillId="17" borderId="0" applyNumberFormat="0" applyFont="0" applyBorder="0" applyAlignment="0" applyProtection="0"/>
    <xf numFmtId="0" fontId="13" fillId="17" borderId="0" applyNumberFormat="0" applyFont="0" applyBorder="0" applyAlignment="0" applyProtection="0"/>
    <xf numFmtId="0" fontId="13" fillId="17" borderId="0" applyNumberFormat="0" applyFont="0" applyBorder="0" applyAlignment="0" applyProtection="0"/>
    <xf numFmtId="0" fontId="13" fillId="18" borderId="0" applyNumberFormat="0" applyFont="0" applyBorder="0" applyAlignment="0" applyProtection="0"/>
    <xf numFmtId="0" fontId="13" fillId="18" borderId="0" applyNumberFormat="0" applyFont="0" applyBorder="0" applyAlignment="0" applyProtection="0"/>
    <xf numFmtId="0" fontId="13" fillId="18" borderId="0" applyNumberFormat="0" applyFont="0" applyBorder="0" applyAlignment="0" applyProtection="0"/>
    <xf numFmtId="0" fontId="13" fillId="18" borderId="0" applyNumberFormat="0" applyFon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Font="0" applyBorder="0" applyAlignment="0" applyProtection="0"/>
    <xf numFmtId="0" fontId="13" fillId="23" borderId="0" applyNumberFormat="0" applyFont="0" applyBorder="0" applyAlignment="0" applyProtection="0"/>
    <xf numFmtId="0" fontId="13" fillId="23" borderId="0" applyNumberFormat="0" applyFont="0" applyBorder="0" applyAlignment="0" applyProtection="0"/>
    <xf numFmtId="0" fontId="13" fillId="23" borderId="0" applyNumberFormat="0" applyFont="0" applyBorder="0" applyAlignment="0" applyProtection="0"/>
    <xf numFmtId="0" fontId="13" fillId="24" borderId="0" applyNumberFormat="0" applyFont="0" applyBorder="0" applyAlignment="0" applyProtection="0"/>
    <xf numFmtId="0" fontId="13" fillId="24" borderId="0" applyNumberFormat="0" applyFont="0" applyBorder="0" applyAlignment="0" applyProtection="0"/>
    <xf numFmtId="0" fontId="13" fillId="24" borderId="0" applyNumberFormat="0" applyFont="0" applyBorder="0" applyAlignment="0" applyProtection="0"/>
    <xf numFmtId="0" fontId="13" fillId="24" borderId="0" applyNumberFormat="0" applyFon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Font="0" applyBorder="0" applyAlignment="0" applyProtection="0"/>
    <xf numFmtId="0" fontId="13" fillId="28" borderId="0" applyNumberFormat="0" applyFont="0" applyBorder="0" applyAlignment="0" applyProtection="0"/>
    <xf numFmtId="0" fontId="13" fillId="28" borderId="0" applyNumberFormat="0" applyFont="0" applyBorder="0" applyAlignment="0" applyProtection="0"/>
    <xf numFmtId="0" fontId="13" fillId="28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13" borderId="0" applyNumberFormat="0" applyBorder="0" applyAlignment="0" applyProtection="0"/>
    <xf numFmtId="0" fontId="13" fillId="23" borderId="0" applyNumberFormat="0" applyFont="0" applyBorder="0" applyAlignment="0" applyProtection="0"/>
    <xf numFmtId="0" fontId="13" fillId="23" borderId="0" applyNumberFormat="0" applyFont="0" applyBorder="0" applyAlignment="0" applyProtection="0"/>
    <xf numFmtId="0" fontId="13" fillId="23" borderId="0" applyNumberFormat="0" applyFont="0" applyBorder="0" applyAlignment="0" applyProtection="0"/>
    <xf numFmtId="0" fontId="13" fillId="23" borderId="0" applyNumberFormat="0" applyFont="0" applyBorder="0" applyAlignment="0" applyProtection="0"/>
    <xf numFmtId="0" fontId="13" fillId="32" borderId="0" applyNumberFormat="0" applyFont="0" applyBorder="0" applyAlignment="0" applyProtection="0"/>
    <xf numFmtId="0" fontId="13" fillId="32" borderId="0" applyNumberFormat="0" applyFont="0" applyBorder="0" applyAlignment="0" applyProtection="0"/>
    <xf numFmtId="0" fontId="13" fillId="32" borderId="0" applyNumberFormat="0" applyFont="0" applyBorder="0" applyAlignment="0" applyProtection="0"/>
    <xf numFmtId="0" fontId="13" fillId="32" borderId="0" applyNumberFormat="0" applyFont="0" applyBorder="0" applyAlignment="0" applyProtection="0"/>
    <xf numFmtId="0" fontId="14" fillId="2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2" fillId="14" borderId="0" applyNumberFormat="0" applyBorder="0" applyAlignment="0" applyProtection="0"/>
    <xf numFmtId="0" fontId="13" fillId="35" borderId="0" applyNumberFormat="0" applyFont="0" applyBorder="0" applyAlignment="0" applyProtection="0"/>
    <xf numFmtId="0" fontId="13" fillId="35" borderId="0" applyNumberFormat="0" applyFont="0" applyBorder="0" applyAlignment="0" applyProtection="0"/>
    <xf numFmtId="0" fontId="13" fillId="35" borderId="0" applyNumberFormat="0" applyFont="0" applyBorder="0" applyAlignment="0" applyProtection="0"/>
    <xf numFmtId="0" fontId="13" fillId="35" borderId="0" applyNumberFormat="0" applyFont="0" applyBorder="0" applyAlignment="0" applyProtection="0"/>
    <xf numFmtId="0" fontId="13" fillId="36" borderId="0" applyNumberFormat="0" applyFont="0" applyBorder="0" applyAlignment="0" applyProtection="0"/>
    <xf numFmtId="0" fontId="13" fillId="36" borderId="0" applyNumberFormat="0" applyFont="0" applyBorder="0" applyAlignment="0" applyProtection="0"/>
    <xf numFmtId="0" fontId="13" fillId="36" borderId="0" applyNumberFormat="0" applyFont="0" applyBorder="0" applyAlignment="0" applyProtection="0"/>
    <xf numFmtId="0" fontId="13" fillId="36" borderId="0" applyNumberFormat="0" applyFon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37" borderId="0" applyNumberFormat="0" applyBorder="0" applyAlignment="0" applyProtection="0"/>
    <xf numFmtId="0" fontId="12" fillId="38" borderId="0" applyNumberFormat="0" applyBorder="0" applyAlignment="0" applyProtection="0"/>
    <xf numFmtId="0" fontId="13" fillId="39" borderId="0" applyNumberFormat="0" applyFont="0" applyBorder="0" applyAlignment="0" applyProtection="0"/>
    <xf numFmtId="0" fontId="13" fillId="39" borderId="0" applyNumberFormat="0" applyFont="0" applyBorder="0" applyAlignment="0" applyProtection="0"/>
    <xf numFmtId="0" fontId="13" fillId="39" borderId="0" applyNumberFormat="0" applyFont="0" applyBorder="0" applyAlignment="0" applyProtection="0"/>
    <xf numFmtId="0" fontId="13" fillId="39" borderId="0" applyNumberFormat="0" applyFont="0" applyBorder="0" applyAlignment="0" applyProtection="0"/>
    <xf numFmtId="0" fontId="13" fillId="18" borderId="0" applyNumberFormat="0" applyFont="0" applyBorder="0" applyAlignment="0" applyProtection="0"/>
    <xf numFmtId="0" fontId="13" fillId="18" borderId="0" applyNumberFormat="0" applyFont="0" applyBorder="0" applyAlignment="0" applyProtection="0"/>
    <xf numFmtId="0" fontId="13" fillId="18" borderId="0" applyNumberFormat="0" applyFont="0" applyBorder="0" applyAlignment="0" applyProtection="0"/>
    <xf numFmtId="0" fontId="13" fillId="18" borderId="0" applyNumberFormat="0" applyFon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25" borderId="0" applyNumberFormat="0" applyBorder="0" applyAlignment="0" applyProtection="0"/>
    <xf numFmtId="0" fontId="18" fillId="42" borderId="1" applyNumberFormat="0" applyAlignment="0" applyProtection="0"/>
    <xf numFmtId="0" fontId="19" fillId="43" borderId="2" applyNumberFormat="0" applyAlignment="0" applyProtection="0"/>
    <xf numFmtId="0" fontId="19" fillId="43" borderId="2" applyNumberFormat="0" applyAlignment="0" applyProtection="0"/>
    <xf numFmtId="0" fontId="19" fillId="43" borderId="2" applyNumberFormat="0" applyAlignment="0" applyProtection="0"/>
    <xf numFmtId="0" fontId="19" fillId="43" borderId="2" applyNumberFormat="0" applyAlignment="0" applyProtection="0"/>
    <xf numFmtId="0" fontId="19" fillId="43" borderId="2" applyNumberFormat="0" applyAlignment="0" applyProtection="0"/>
    <xf numFmtId="0" fontId="19" fillId="43" borderId="2" applyNumberFormat="0" applyAlignment="0" applyProtection="0"/>
    <xf numFmtId="0" fontId="19" fillId="43" borderId="2" applyNumberFormat="0" applyAlignment="0" applyProtection="0"/>
    <xf numFmtId="0" fontId="19" fillId="43" borderId="2" applyNumberFormat="0" applyAlignment="0" applyProtection="0"/>
    <xf numFmtId="0" fontId="20" fillId="18" borderId="1" applyNumberFormat="0" applyAlignment="0" applyProtection="0"/>
    <xf numFmtId="0" fontId="21" fillId="44" borderId="3" applyNumberFormat="0" applyAlignment="0" applyProtection="0"/>
    <xf numFmtId="0" fontId="22" fillId="33" borderId="3" applyNumberFormat="0" applyAlignment="0" applyProtection="0"/>
    <xf numFmtId="0" fontId="22" fillId="33" borderId="3" applyNumberFormat="0" applyAlignment="0" applyProtection="0"/>
    <xf numFmtId="0" fontId="22" fillId="33" borderId="3" applyNumberFormat="0" applyAlignment="0" applyProtection="0"/>
    <xf numFmtId="0" fontId="22" fillId="33" borderId="3" applyNumberFormat="0" applyAlignment="0" applyProtection="0"/>
    <xf numFmtId="0" fontId="22" fillId="33" borderId="3" applyNumberFormat="0" applyAlignment="0" applyProtection="0"/>
    <xf numFmtId="0" fontId="22" fillId="33" borderId="3" applyNumberFormat="0" applyAlignment="0" applyProtection="0"/>
    <xf numFmtId="0" fontId="22" fillId="33" borderId="3" applyNumberFormat="0" applyAlignment="0" applyProtection="0"/>
    <xf numFmtId="0" fontId="22" fillId="33" borderId="3" applyNumberFormat="0" applyAlignment="0" applyProtection="0"/>
    <xf numFmtId="0" fontId="22" fillId="32" borderId="3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13" fillId="29" borderId="0" applyNumberFormat="0" applyFont="0" applyBorder="0" applyAlignment="0" applyProtection="0"/>
    <xf numFmtId="0" fontId="26" fillId="45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4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2" fillId="0" borderId="6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18" borderId="2" applyNumberFormat="0" applyAlignment="0" applyProtection="0"/>
    <xf numFmtId="0" fontId="40" fillId="18" borderId="2" applyNumberFormat="0" applyAlignment="0" applyProtection="0"/>
    <xf numFmtId="0" fontId="40" fillId="18" borderId="2" applyNumberFormat="0" applyAlignment="0" applyProtection="0"/>
    <xf numFmtId="0" fontId="40" fillId="18" borderId="2" applyNumberFormat="0" applyAlignment="0" applyProtection="0"/>
    <xf numFmtId="0" fontId="40" fillId="18" borderId="2" applyNumberFormat="0" applyAlignment="0" applyProtection="0"/>
    <xf numFmtId="0" fontId="40" fillId="18" borderId="2" applyNumberFormat="0" applyAlignment="0" applyProtection="0"/>
    <xf numFmtId="0" fontId="40" fillId="18" borderId="2" applyNumberFormat="0" applyAlignment="0" applyProtection="0"/>
    <xf numFmtId="0" fontId="40" fillId="18" borderId="2" applyNumberFormat="0" applyAlignment="0" applyProtection="0"/>
    <xf numFmtId="0" fontId="41" fillId="46" borderId="1" applyNumberFormat="0" applyAlignment="0" applyProtection="0"/>
    <xf numFmtId="0" fontId="42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43" fillId="0" borderId="10" applyNumberFormat="0" applyFill="0" applyAlignment="0" applyProtection="0"/>
    <xf numFmtId="0" fontId="44" fillId="4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" fillId="0" borderId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" fillId="0" borderId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49" fillId="0" borderId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" fillId="0" borderId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Font="0" applyFill="0" applyBorder="0" applyAlignment="0" applyProtection="0"/>
    <xf numFmtId="0" fontId="3" fillId="0" borderId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" fillId="0" borderId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Font="0" applyFill="0" applyBorder="0" applyAlignment="0" applyProtection="0"/>
    <xf numFmtId="0" fontId="46" fillId="0" borderId="0" applyNumberFormat="0" applyBorder="0" applyProtection="0"/>
    <xf numFmtId="0" fontId="13" fillId="0" borderId="0" applyNumberFormat="0" applyBorder="0" applyProtection="0"/>
    <xf numFmtId="0" fontId="47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Font="0" applyFill="0" applyBorder="0" applyAlignment="0" applyProtection="0"/>
    <xf numFmtId="0" fontId="3" fillId="0" borderId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Border="0" applyProtection="0"/>
    <xf numFmtId="0" fontId="49" fillId="0" borderId="0"/>
    <xf numFmtId="0" fontId="47" fillId="28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" fillId="0" borderId="0"/>
    <xf numFmtId="0" fontId="46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" fillId="0" borderId="0"/>
    <xf numFmtId="0" fontId="13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7" fillId="28" borderId="0" applyNumberFormat="0" applyBorder="0" applyProtection="0"/>
    <xf numFmtId="0" fontId="3" fillId="0" borderId="0"/>
    <xf numFmtId="0" fontId="47" fillId="28" borderId="0" applyNumberFormat="0" applyBorder="0" applyProtection="0"/>
    <xf numFmtId="0" fontId="47" fillId="28" borderId="0" applyNumberFormat="0" applyBorder="0" applyProtection="0"/>
    <xf numFmtId="0" fontId="50" fillId="49" borderId="0"/>
    <xf numFmtId="0" fontId="47" fillId="28" borderId="0" applyNumberFormat="0" applyBorder="0" applyProtection="0"/>
    <xf numFmtId="0" fontId="47" fillId="28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49" fillId="0" borderId="0"/>
    <xf numFmtId="0" fontId="13" fillId="0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13" fillId="0" borderId="0" applyNumberFormat="0" applyBorder="0" applyProtection="0"/>
    <xf numFmtId="0" fontId="13" fillId="0" borderId="0" applyNumberFormat="0" applyFont="0" applyBorder="0" applyProtection="0"/>
    <xf numFmtId="0" fontId="49" fillId="0" borderId="0"/>
    <xf numFmtId="0" fontId="13" fillId="0" borderId="0" applyNumberFormat="0" applyFont="0" applyBorder="0" applyProtection="0"/>
    <xf numFmtId="0" fontId="46" fillId="0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11" fillId="0" borderId="0"/>
    <xf numFmtId="0" fontId="46" fillId="0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6" fillId="0" borderId="0" applyNumberFormat="0" applyBorder="0" applyProtection="0"/>
    <xf numFmtId="0" fontId="13" fillId="0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49" fillId="0" borderId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47" fillId="28" borderId="0" applyNumberFormat="0" applyBorder="0" applyProtection="0"/>
    <xf numFmtId="0" fontId="51" fillId="0" borderId="0"/>
    <xf numFmtId="0" fontId="51" fillId="0" borderId="0"/>
    <xf numFmtId="0" fontId="52" fillId="0" borderId="0"/>
    <xf numFmtId="0" fontId="3" fillId="50" borderId="12" applyNumberFormat="0" applyFont="0" applyAlignment="0" applyProtection="0"/>
    <xf numFmtId="0" fontId="13" fillId="39" borderId="1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2" applyNumberFormat="0" applyFont="0" applyAlignment="0" applyProtection="0"/>
    <xf numFmtId="0" fontId="13" fillId="39" borderId="12" applyNumberFormat="0" applyFont="0" applyAlignment="0" applyProtection="0"/>
    <xf numFmtId="0" fontId="53" fillId="42" borderId="13" applyNumberFormat="0" applyAlignment="0" applyProtection="0"/>
    <xf numFmtId="0" fontId="54" fillId="43" borderId="13" applyNumberFormat="0" applyAlignment="0" applyProtection="0"/>
    <xf numFmtId="0" fontId="54" fillId="43" borderId="13" applyNumberFormat="0" applyAlignment="0" applyProtection="0"/>
    <xf numFmtId="0" fontId="54" fillId="43" borderId="13" applyNumberFormat="0" applyAlignment="0" applyProtection="0"/>
    <xf numFmtId="0" fontId="54" fillId="43" borderId="13" applyNumberFormat="0" applyAlignment="0" applyProtection="0"/>
    <xf numFmtId="0" fontId="54" fillId="43" borderId="13" applyNumberFormat="0" applyAlignment="0" applyProtection="0"/>
    <xf numFmtId="0" fontId="54" fillId="43" borderId="13" applyNumberFormat="0" applyAlignment="0" applyProtection="0"/>
    <xf numFmtId="0" fontId="54" fillId="43" borderId="13" applyNumberFormat="0" applyAlignment="0" applyProtection="0"/>
    <xf numFmtId="0" fontId="54" fillId="43" borderId="13" applyNumberFormat="0" applyAlignment="0" applyProtection="0"/>
    <xf numFmtId="0" fontId="54" fillId="18" borderId="13" applyNumberFormat="0" applyAlignment="0" applyProtection="0"/>
    <xf numFmtId="4" fontId="47" fillId="48" borderId="2" applyProtection="0">
      <alignment vertical="center"/>
    </xf>
    <xf numFmtId="4" fontId="47" fillId="48" borderId="2" applyProtection="0">
      <alignment vertical="center"/>
    </xf>
    <xf numFmtId="4" fontId="55" fillId="48" borderId="2" applyProtection="0">
      <alignment vertical="center"/>
    </xf>
    <xf numFmtId="4" fontId="47" fillId="48" borderId="2" applyProtection="0">
      <alignment horizontal="left" vertical="center"/>
    </xf>
    <xf numFmtId="4" fontId="47" fillId="48" borderId="2" applyProtection="0">
      <alignment horizontal="left" vertical="center"/>
    </xf>
    <xf numFmtId="0" fontId="56" fillId="48" borderId="14" applyNumberFormat="0" applyProtection="0">
      <alignment horizontal="left" vertical="top"/>
    </xf>
    <xf numFmtId="4" fontId="47" fillId="37" borderId="2" applyProtection="0">
      <alignment horizontal="left" vertical="center"/>
    </xf>
    <xf numFmtId="4" fontId="47" fillId="37" borderId="2" applyProtection="0">
      <alignment horizontal="left" vertical="center"/>
    </xf>
    <xf numFmtId="4" fontId="47" fillId="25" borderId="2" applyProtection="0">
      <alignment horizontal="right" vertical="center"/>
    </xf>
    <xf numFmtId="4" fontId="47" fillId="25" borderId="2" applyProtection="0">
      <alignment horizontal="right" vertical="center"/>
    </xf>
    <xf numFmtId="4" fontId="47" fillId="51" borderId="2" applyProtection="0">
      <alignment horizontal="right" vertical="center"/>
    </xf>
    <xf numFmtId="4" fontId="47" fillId="51" borderId="2" applyProtection="0">
      <alignment horizontal="right" vertical="center"/>
    </xf>
    <xf numFmtId="4" fontId="47" fillId="26" borderId="15" applyProtection="0">
      <alignment horizontal="right" vertical="center"/>
    </xf>
    <xf numFmtId="4" fontId="47" fillId="26" borderId="15" applyProtection="0">
      <alignment horizontal="right" vertical="center"/>
    </xf>
    <xf numFmtId="4" fontId="47" fillId="40" borderId="2" applyProtection="0">
      <alignment horizontal="right" vertical="center"/>
    </xf>
    <xf numFmtId="4" fontId="47" fillId="40" borderId="2" applyProtection="0">
      <alignment horizontal="right" vertical="center"/>
    </xf>
    <xf numFmtId="4" fontId="47" fillId="52" borderId="2" applyProtection="0">
      <alignment horizontal="right" vertical="center"/>
    </xf>
    <xf numFmtId="4" fontId="47" fillId="52" borderId="2" applyProtection="0">
      <alignment horizontal="right" vertical="center"/>
    </xf>
    <xf numFmtId="4" fontId="47" fillId="41" borderId="2" applyProtection="0">
      <alignment horizontal="right" vertical="center"/>
    </xf>
    <xf numFmtId="4" fontId="47" fillId="41" borderId="2" applyProtection="0">
      <alignment horizontal="right" vertical="center"/>
    </xf>
    <xf numFmtId="4" fontId="47" fillId="31" borderId="2" applyProtection="0">
      <alignment horizontal="right" vertical="center"/>
    </xf>
    <xf numFmtId="4" fontId="47" fillId="31" borderId="2" applyProtection="0">
      <alignment horizontal="right" vertical="center"/>
    </xf>
    <xf numFmtId="4" fontId="47" fillId="30" borderId="2" applyProtection="0">
      <alignment horizontal="right" vertical="center"/>
    </xf>
    <xf numFmtId="4" fontId="47" fillId="30" borderId="2" applyProtection="0">
      <alignment horizontal="right" vertical="center"/>
    </xf>
    <xf numFmtId="4" fontId="47" fillId="29" borderId="2" applyProtection="0">
      <alignment horizontal="right" vertical="center"/>
    </xf>
    <xf numFmtId="4" fontId="47" fillId="29" borderId="2" applyProtection="0">
      <alignment horizontal="right" vertical="center"/>
    </xf>
    <xf numFmtId="4" fontId="47" fillId="0" borderId="15" applyFill="0" applyProtection="0">
      <alignment horizontal="left" vertical="center"/>
    </xf>
    <xf numFmtId="4" fontId="47" fillId="0" borderId="15" applyFill="0" applyProtection="0">
      <alignment horizontal="left" vertical="center"/>
    </xf>
    <xf numFmtId="4" fontId="46" fillId="36" borderId="15" applyProtection="0">
      <alignment horizontal="left" vertical="center"/>
    </xf>
    <xf numFmtId="4" fontId="46" fillId="36" borderId="15" applyProtection="0">
      <alignment horizontal="left" vertical="center"/>
    </xf>
    <xf numFmtId="4" fontId="46" fillId="36" borderId="15" applyProtection="0">
      <alignment horizontal="left" vertical="center" indent="1"/>
    </xf>
    <xf numFmtId="4" fontId="46" fillId="36" borderId="15" applyProtection="0">
      <alignment horizontal="left" vertical="center" indent="1"/>
    </xf>
    <xf numFmtId="4" fontId="46" fillId="36" borderId="15" applyProtection="0">
      <alignment horizontal="left" vertical="center" indent="1"/>
    </xf>
    <xf numFmtId="4" fontId="46" fillId="36" borderId="15" applyProtection="0">
      <alignment horizontal="left" vertical="center" indent="1"/>
    </xf>
    <xf numFmtId="4" fontId="46" fillId="36" borderId="15" applyProtection="0">
      <alignment horizontal="left" vertical="center"/>
    </xf>
    <xf numFmtId="4" fontId="46" fillId="36" borderId="15" applyProtection="0">
      <alignment horizontal="left" vertical="center"/>
    </xf>
    <xf numFmtId="4" fontId="46" fillId="36" borderId="15" applyProtection="0">
      <alignment horizontal="left" vertical="center" indent="1"/>
    </xf>
    <xf numFmtId="4" fontId="46" fillId="36" borderId="15" applyProtection="0">
      <alignment horizontal="left" vertical="center" indent="1"/>
    </xf>
    <xf numFmtId="4" fontId="46" fillId="36" borderId="15" applyProtection="0">
      <alignment horizontal="left" vertical="center" indent="1"/>
    </xf>
    <xf numFmtId="4" fontId="46" fillId="36" borderId="15" applyProtection="0">
      <alignment horizontal="left" vertical="center" indent="1"/>
    </xf>
    <xf numFmtId="4" fontId="47" fillId="24" borderId="2" applyProtection="0">
      <alignment horizontal="right" vertical="center"/>
    </xf>
    <xf numFmtId="4" fontId="47" fillId="24" borderId="2" applyProtection="0">
      <alignment horizontal="right" vertical="center"/>
    </xf>
    <xf numFmtId="4" fontId="47" fillId="35" borderId="15" applyProtection="0">
      <alignment horizontal="left" vertical="center"/>
    </xf>
    <xf numFmtId="4" fontId="47" fillId="35" borderId="15" applyProtection="0">
      <alignment horizontal="left" vertical="center"/>
    </xf>
    <xf numFmtId="4" fontId="47" fillId="24" borderId="15" applyProtection="0">
      <alignment horizontal="left" vertical="center"/>
    </xf>
    <xf numFmtId="4" fontId="47" fillId="24" borderId="15" applyProtection="0">
      <alignment horizontal="left" vertical="center"/>
    </xf>
    <xf numFmtId="0" fontId="47" fillId="18" borderId="2" applyNumberFormat="0" applyProtection="0">
      <alignment horizontal="left" vertical="center"/>
    </xf>
    <xf numFmtId="0" fontId="47" fillId="18" borderId="2" applyNumberFormat="0" applyProtection="0">
      <alignment horizontal="left" vertical="center"/>
    </xf>
    <xf numFmtId="0" fontId="47" fillId="36" borderId="14" applyNumberFormat="0" applyProtection="0">
      <alignment horizontal="left" vertical="top"/>
    </xf>
    <xf numFmtId="0" fontId="47" fillId="36" borderId="14" applyNumberFormat="0" applyProtection="0">
      <alignment horizontal="left" vertical="top"/>
    </xf>
    <xf numFmtId="0" fontId="47" fillId="36" borderId="14" applyNumberFormat="0" applyProtection="0">
      <alignment horizontal="left" vertical="top"/>
    </xf>
    <xf numFmtId="0" fontId="47" fillId="53" borderId="2" applyNumberFormat="0" applyProtection="0">
      <alignment horizontal="left" vertical="center"/>
    </xf>
    <xf numFmtId="0" fontId="47" fillId="53" borderId="2" applyNumberFormat="0" applyProtection="0">
      <alignment horizontal="left" vertical="center"/>
    </xf>
    <xf numFmtId="0" fontId="47" fillId="24" borderId="14" applyNumberFormat="0" applyProtection="0">
      <alignment horizontal="left" vertical="top"/>
    </xf>
    <xf numFmtId="0" fontId="47" fillId="24" borderId="14" applyNumberFormat="0" applyProtection="0">
      <alignment horizontal="left" vertical="top"/>
    </xf>
    <xf numFmtId="0" fontId="47" fillId="24" borderId="14" applyNumberFormat="0" applyProtection="0">
      <alignment horizontal="left" vertical="top"/>
    </xf>
    <xf numFmtId="0" fontId="47" fillId="54" borderId="2" applyNumberFormat="0" applyProtection="0">
      <alignment horizontal="left" vertical="center"/>
    </xf>
    <xf numFmtId="0" fontId="47" fillId="54" borderId="2" applyNumberFormat="0" applyProtection="0">
      <alignment horizontal="left" vertical="center"/>
    </xf>
    <xf numFmtId="0" fontId="47" fillId="54" borderId="14" applyNumberFormat="0" applyProtection="0">
      <alignment horizontal="left" vertical="top"/>
    </xf>
    <xf numFmtId="0" fontId="47" fillId="54" borderId="14" applyNumberFormat="0" applyProtection="0">
      <alignment horizontal="left" vertical="top"/>
    </xf>
    <xf numFmtId="0" fontId="47" fillId="54" borderId="14" applyNumberFormat="0" applyProtection="0">
      <alignment horizontal="left" vertical="top"/>
    </xf>
    <xf numFmtId="0" fontId="47" fillId="35" borderId="2" applyNumberFormat="0" applyProtection="0">
      <alignment horizontal="left" vertical="center"/>
    </xf>
    <xf numFmtId="0" fontId="47" fillId="35" borderId="2" applyNumberFormat="0" applyProtection="0">
      <alignment horizontal="left" vertical="center"/>
    </xf>
    <xf numFmtId="0" fontId="47" fillId="35" borderId="14" applyNumberFormat="0" applyProtection="0">
      <alignment horizontal="left" vertical="top"/>
    </xf>
    <xf numFmtId="0" fontId="47" fillId="35" borderId="14" applyNumberFormat="0" applyProtection="0">
      <alignment horizontal="left" vertical="top"/>
    </xf>
    <xf numFmtId="0" fontId="47" fillId="35" borderId="14" applyNumberFormat="0" applyProtection="0">
      <alignment horizontal="left" vertical="top"/>
    </xf>
    <xf numFmtId="0" fontId="47" fillId="55" borderId="16" applyNumberFormat="0">
      <protection locked="0"/>
    </xf>
    <xf numFmtId="0" fontId="47" fillId="55" borderId="16" applyNumberFormat="0">
      <protection locked="0"/>
    </xf>
    <xf numFmtId="0" fontId="47" fillId="55" borderId="16" applyNumberFormat="0">
      <protection locked="0"/>
    </xf>
    <xf numFmtId="0" fontId="56" fillId="36" borderId="0" applyNumberFormat="0" applyBorder="0" applyProtection="0"/>
    <xf numFmtId="4" fontId="47" fillId="39" borderId="14" applyProtection="0">
      <alignment vertical="center"/>
    </xf>
    <xf numFmtId="4" fontId="55" fillId="39" borderId="15" applyProtection="0">
      <alignment vertical="center"/>
    </xf>
    <xf numFmtId="4" fontId="47" fillId="18" borderId="14" applyProtection="0">
      <alignment horizontal="left" vertical="center"/>
    </xf>
    <xf numFmtId="0" fontId="47" fillId="39" borderId="14" applyNumberFormat="0" applyProtection="0">
      <alignment horizontal="left" vertical="top"/>
    </xf>
    <xf numFmtId="4" fontId="47" fillId="0" borderId="2" applyProtection="0">
      <alignment horizontal="right" vertical="center"/>
    </xf>
    <xf numFmtId="4" fontId="47" fillId="0" borderId="2" applyProtection="0">
      <alignment horizontal="right" vertical="center"/>
    </xf>
    <xf numFmtId="4" fontId="55" fillId="55" borderId="2" applyProtection="0">
      <alignment horizontal="right" vertical="center"/>
    </xf>
    <xf numFmtId="4" fontId="47" fillId="37" borderId="2" applyProtection="0">
      <alignment horizontal="left" vertical="center"/>
    </xf>
    <xf numFmtId="4" fontId="47" fillId="37" borderId="2" applyProtection="0">
      <alignment horizontal="left" vertical="center"/>
    </xf>
    <xf numFmtId="0" fontId="47" fillId="24" borderId="14" applyNumberFormat="0" applyProtection="0">
      <alignment horizontal="left" vertical="top"/>
    </xf>
    <xf numFmtId="4" fontId="57" fillId="43" borderId="15" applyProtection="0">
      <alignment horizontal="left" vertical="center"/>
    </xf>
    <xf numFmtId="0" fontId="47" fillId="56" borderId="15" applyNumberFormat="0" applyProtection="0"/>
    <xf numFmtId="0" fontId="47" fillId="56" borderId="15" applyNumberFormat="0" applyProtection="0"/>
    <xf numFmtId="4" fontId="58" fillId="55" borderId="2" applyProtection="0">
      <alignment horizontal="right" vertical="center"/>
    </xf>
    <xf numFmtId="0" fontId="59" fillId="0" borderId="0" applyNumberFormat="0" applyFill="0" applyBorder="0" applyAlignment="0" applyProtection="0"/>
    <xf numFmtId="0" fontId="52" fillId="0" borderId="0"/>
    <xf numFmtId="0" fontId="60" fillId="0" borderId="15" applyNumberFormat="0" applyProtection="0"/>
    <xf numFmtId="0" fontId="60" fillId="0" borderId="15" applyNumberFormat="0" applyProtection="0"/>
    <xf numFmtId="0" fontId="60" fillId="0" borderId="15" applyNumberFormat="0" applyProtection="0"/>
    <xf numFmtId="49" fontId="61" fillId="18" borderId="0" applyBorder="0" applyProtection="0">
      <alignment vertical="top" wrapText="1"/>
    </xf>
    <xf numFmtId="0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7" fillId="28" borderId="0" applyNumberFormat="0" applyBorder="0" applyProtection="0"/>
  </cellStyleXfs>
  <cellXfs count="427">
    <xf numFmtId="0" fontId="0" fillId="0" borderId="0" xfId="0"/>
    <xf numFmtId="0" fontId="2" fillId="57" borderId="0" xfId="0" applyFont="1" applyFill="1" applyAlignment="1">
      <alignment vertical="center"/>
    </xf>
    <xf numFmtId="0" fontId="2" fillId="57" borderId="0" xfId="0" applyFont="1" applyFill="1" applyBorder="1" applyAlignment="1">
      <alignment vertical="center" wrapText="1"/>
    </xf>
    <xf numFmtId="0" fontId="2" fillId="57" borderId="0" xfId="0" applyFont="1" applyFill="1" applyAlignment="1">
      <alignment vertical="center" wrapText="1"/>
    </xf>
    <xf numFmtId="0" fontId="2" fillId="57" borderId="0" xfId="0" applyFont="1" applyFill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57" borderId="0" xfId="0" applyFont="1" applyFill="1" applyBorder="1" applyAlignment="1">
      <alignment horizontal="left" vertical="center" wrapText="1"/>
    </xf>
    <xf numFmtId="0" fontId="4" fillId="57" borderId="0" xfId="0" applyFont="1" applyFill="1" applyBorder="1" applyAlignment="1">
      <alignment horizontal="left" vertical="center" wrapText="1"/>
    </xf>
    <xf numFmtId="2" fontId="5" fillId="57" borderId="19" xfId="0" applyNumberFormat="1" applyFont="1" applyFill="1" applyBorder="1" applyAlignment="1">
      <alignment vertical="center" wrapText="1"/>
    </xf>
    <xf numFmtId="2" fontId="2" fillId="57" borderId="19" xfId="0" applyNumberFormat="1" applyFont="1" applyFill="1" applyBorder="1" applyAlignment="1">
      <alignment vertical="center" wrapText="1"/>
    </xf>
    <xf numFmtId="0" fontId="2" fillId="57" borderId="19" xfId="0" applyFont="1" applyFill="1" applyBorder="1" applyAlignment="1">
      <alignment horizontal="left" vertical="center" wrapText="1"/>
    </xf>
    <xf numFmtId="0" fontId="4" fillId="57" borderId="19" xfId="0" applyFont="1" applyFill="1" applyBorder="1" applyAlignment="1">
      <alignment horizontal="center" vertical="center" wrapText="1"/>
    </xf>
    <xf numFmtId="16" fontId="2" fillId="57" borderId="19" xfId="0" applyNumberFormat="1" applyFont="1" applyFill="1" applyBorder="1" applyAlignment="1">
      <alignment horizontal="left" vertical="center" wrapText="1"/>
    </xf>
    <xf numFmtId="0" fontId="4" fillId="57" borderId="20" xfId="0" applyFont="1" applyFill="1" applyBorder="1" applyAlignment="1">
      <alignment horizontal="left" vertical="center" wrapText="1"/>
    </xf>
    <xf numFmtId="0" fontId="4" fillId="57" borderId="21" xfId="0" applyFont="1" applyFill="1" applyBorder="1" applyAlignment="1">
      <alignment horizontal="left" vertical="center"/>
    </xf>
    <xf numFmtId="0" fontId="4" fillId="57" borderId="22" xfId="0" applyFont="1" applyFill="1" applyBorder="1" applyAlignment="1">
      <alignment horizontal="left" vertical="center" wrapText="1"/>
    </xf>
    <xf numFmtId="0" fontId="2" fillId="57" borderId="23" xfId="0" applyFont="1" applyFill="1" applyBorder="1" applyAlignment="1">
      <alignment horizontal="left" vertical="center"/>
    </xf>
    <xf numFmtId="0" fontId="4" fillId="57" borderId="24" xfId="0" applyFont="1" applyFill="1" applyBorder="1" applyAlignment="1">
      <alignment horizontal="left" vertical="center"/>
    </xf>
    <xf numFmtId="0" fontId="2" fillId="57" borderId="24" xfId="0" applyFont="1" applyFill="1" applyBorder="1" applyAlignment="1">
      <alignment horizontal="center" vertical="center" wrapText="1"/>
    </xf>
    <xf numFmtId="0" fontId="2" fillId="57" borderId="25" xfId="0" applyFont="1" applyFill="1" applyBorder="1" applyAlignment="1">
      <alignment horizontal="left" vertical="center" wrapText="1"/>
    </xf>
    <xf numFmtId="0" fontId="2" fillId="57" borderId="25" xfId="0" applyFont="1" applyFill="1" applyBorder="1" applyAlignment="1">
      <alignment horizontal="left" vertical="center"/>
    </xf>
    <xf numFmtId="0" fontId="2" fillId="57" borderId="26" xfId="0" applyFont="1" applyFill="1" applyBorder="1" applyAlignment="1">
      <alignment horizontal="left" vertical="center"/>
    </xf>
    <xf numFmtId="0" fontId="2" fillId="57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57" borderId="22" xfId="0" applyFont="1" applyFill="1" applyBorder="1" applyAlignment="1">
      <alignment horizontal="left" vertical="center" wrapText="1"/>
    </xf>
    <xf numFmtId="0" fontId="2" fillId="57" borderId="24" xfId="0" applyFont="1" applyFill="1" applyBorder="1" applyAlignment="1">
      <alignment horizontal="left" vertical="center"/>
    </xf>
    <xf numFmtId="0" fontId="2" fillId="57" borderId="27" xfId="0" applyFont="1" applyFill="1" applyBorder="1" applyAlignment="1">
      <alignment horizontal="left" vertical="center" wrapText="1"/>
    </xf>
    <xf numFmtId="0" fontId="2" fillId="57" borderId="27" xfId="0" applyFont="1" applyFill="1" applyBorder="1" applyAlignment="1">
      <alignment horizontal="left" vertical="center"/>
    </xf>
    <xf numFmtId="0" fontId="2" fillId="57" borderId="28" xfId="0" applyFont="1" applyFill="1" applyBorder="1" applyAlignment="1">
      <alignment horizontal="left" vertical="center"/>
    </xf>
    <xf numFmtId="0" fontId="2" fillId="57" borderId="19" xfId="0" applyFont="1" applyFill="1" applyBorder="1" applyAlignment="1">
      <alignment horizontal="center" vertical="center" wrapText="1"/>
    </xf>
    <xf numFmtId="16" fontId="2" fillId="57" borderId="19" xfId="0" quotePrefix="1" applyNumberFormat="1" applyFont="1" applyFill="1" applyBorder="1" applyAlignment="1">
      <alignment horizontal="left" vertical="center" wrapText="1"/>
    </xf>
    <xf numFmtId="0" fontId="2" fillId="57" borderId="24" xfId="0" applyFont="1" applyFill="1" applyBorder="1" applyAlignment="1">
      <alignment horizontal="left" vertical="center" wrapText="1"/>
    </xf>
    <xf numFmtId="0" fontId="2" fillId="57" borderId="19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/>
    </xf>
    <xf numFmtId="0" fontId="2" fillId="57" borderId="19" xfId="0" quotePrefix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57" borderId="20" xfId="0" applyFont="1" applyFill="1" applyBorder="1" applyAlignment="1">
      <alignment horizontal="center" vertical="center" wrapText="1"/>
    </xf>
    <xf numFmtId="0" fontId="2" fillId="57" borderId="23" xfId="0" quotePrefix="1" applyFont="1" applyFill="1" applyBorder="1" applyAlignment="1">
      <alignment horizontal="left" vertical="center" wrapText="1"/>
    </xf>
    <xf numFmtId="0" fontId="2" fillId="57" borderId="23" xfId="0" applyFont="1" applyFill="1" applyBorder="1" applyAlignment="1">
      <alignment horizontal="left" vertical="center" wrapText="1"/>
    </xf>
    <xf numFmtId="0" fontId="2" fillId="57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57" borderId="27" xfId="0" applyFont="1" applyFill="1" applyBorder="1" applyAlignment="1">
      <alignment horizontal="center" vertical="center" wrapText="1"/>
    </xf>
    <xf numFmtId="0" fontId="6" fillId="57" borderId="22" xfId="0" applyFont="1" applyFill="1" applyBorder="1" applyAlignment="1">
      <alignment horizontal="left" vertical="center" wrapText="1"/>
    </xf>
    <xf numFmtId="0" fontId="6" fillId="57" borderId="2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2" fontId="5" fillId="0" borderId="19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4" fillId="57" borderId="24" xfId="0" applyFont="1" applyFill="1" applyBorder="1" applyAlignment="1">
      <alignment horizontal="left" vertical="center" wrapText="1"/>
    </xf>
    <xf numFmtId="0" fontId="4" fillId="57" borderId="19" xfId="0" applyFont="1" applyFill="1" applyBorder="1" applyAlignment="1">
      <alignment horizontal="left" vertical="center"/>
    </xf>
    <xf numFmtId="2" fontId="5" fillId="57" borderId="21" xfId="0" applyNumberFormat="1" applyFont="1" applyFill="1" applyBorder="1" applyAlignment="1">
      <alignment vertical="center" wrapText="1"/>
    </xf>
    <xf numFmtId="2" fontId="2" fillId="57" borderId="21" xfId="0" applyNumberFormat="1" applyFont="1" applyFill="1" applyBorder="1" applyAlignment="1">
      <alignment vertical="center" wrapText="1"/>
    </xf>
    <xf numFmtId="0" fontId="2" fillId="57" borderId="21" xfId="0" applyFont="1" applyFill="1" applyBorder="1" applyAlignment="1">
      <alignment horizontal="left" vertical="center" wrapText="1"/>
    </xf>
    <xf numFmtId="0" fontId="4" fillId="57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2" fontId="5" fillId="0" borderId="19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16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2" fillId="58" borderId="0" xfId="0" applyFont="1" applyFill="1" applyAlignment="1">
      <alignment vertical="center" wrapText="1"/>
    </xf>
    <xf numFmtId="16" fontId="2" fillId="0" borderId="19" xfId="0" quotePrefix="1" applyNumberFormat="1" applyFont="1" applyFill="1" applyBorder="1" applyAlignment="1">
      <alignment horizontal="left" vertical="center" wrapText="1"/>
    </xf>
    <xf numFmtId="49" fontId="2" fillId="57" borderId="24" xfId="0" applyNumberFormat="1" applyFont="1" applyFill="1" applyBorder="1" applyAlignment="1">
      <alignment horizontal="center" vertical="center" wrapText="1"/>
    </xf>
    <xf numFmtId="16" fontId="2" fillId="57" borderId="22" xfId="0" applyNumberFormat="1" applyFont="1" applyFill="1" applyBorder="1" applyAlignment="1">
      <alignment horizontal="left" vertical="center" wrapText="1"/>
    </xf>
    <xf numFmtId="0" fontId="6" fillId="57" borderId="27" xfId="0" applyFont="1" applyFill="1" applyBorder="1" applyAlignment="1">
      <alignment horizontal="left" vertical="center" wrapText="1"/>
    </xf>
    <xf numFmtId="0" fontId="6" fillId="57" borderId="27" xfId="0" applyFont="1" applyFill="1" applyBorder="1" applyAlignment="1">
      <alignment horizontal="left" vertical="center"/>
    </xf>
    <xf numFmtId="49" fontId="4" fillId="57" borderId="24" xfId="0" applyNumberFormat="1" applyFont="1" applyFill="1" applyBorder="1" applyAlignment="1">
      <alignment horizontal="center" vertical="center" wrapText="1"/>
    </xf>
    <xf numFmtId="0" fontId="4" fillId="57" borderId="0" xfId="0" applyFont="1" applyFill="1" applyAlignment="1">
      <alignment horizontal="center" vertical="center" wrapText="1"/>
    </xf>
    <xf numFmtId="0" fontId="8" fillId="57" borderId="0" xfId="0" applyFont="1" applyFill="1" applyAlignment="1">
      <alignment vertical="center" wrapText="1"/>
    </xf>
    <xf numFmtId="0" fontId="8" fillId="57" borderId="0" xfId="0" applyFont="1" applyFill="1" applyAlignment="1">
      <alignment horizontal="center" vertical="center" wrapText="1"/>
    </xf>
    <xf numFmtId="0" fontId="2" fillId="57" borderId="0" xfId="0" applyFont="1" applyFill="1" applyBorder="1" applyAlignment="1">
      <alignment vertical="center"/>
    </xf>
    <xf numFmtId="0" fontId="51" fillId="0" borderId="0" xfId="940" applyAlignment="1">
      <alignment vertical="center"/>
    </xf>
    <xf numFmtId="0" fontId="2" fillId="0" borderId="0" xfId="940" applyFont="1" applyFill="1" applyBorder="1" applyAlignment="1">
      <alignment horizontal="center" vertical="top" wrapText="1"/>
    </xf>
    <xf numFmtId="0" fontId="2" fillId="0" borderId="0" xfId="940" applyFont="1" applyFill="1" applyBorder="1" applyAlignment="1">
      <alignment horizontal="left" vertical="center" wrapText="1"/>
    </xf>
    <xf numFmtId="0" fontId="67" fillId="0" borderId="0" xfId="940" applyFont="1" applyAlignment="1">
      <alignment vertical="center"/>
    </xf>
    <xf numFmtId="0" fontId="2" fillId="0" borderId="0" xfId="940" applyFont="1" applyAlignment="1">
      <alignment horizontal="center" vertical="top" wrapText="1"/>
    </xf>
    <xf numFmtId="0" fontId="2" fillId="0" borderId="0" xfId="940" applyFont="1" applyBorder="1" applyAlignment="1">
      <alignment horizontal="left" vertical="top" wrapText="1"/>
    </xf>
    <xf numFmtId="0" fontId="2" fillId="0" borderId="0" xfId="940" applyFont="1" applyBorder="1" applyAlignment="1">
      <alignment horizontal="center" vertical="top" wrapText="1"/>
    </xf>
    <xf numFmtId="0" fontId="2" fillId="0" borderId="0" xfId="940" applyFont="1" applyAlignment="1">
      <alignment vertical="center" wrapText="1"/>
    </xf>
    <xf numFmtId="0" fontId="68" fillId="0" borderId="19" xfId="940" applyFont="1" applyBorder="1" applyAlignment="1">
      <alignment horizontal="left" vertical="center"/>
    </xf>
    <xf numFmtId="0" fontId="68" fillId="0" borderId="19" xfId="940" applyFont="1" applyBorder="1" applyAlignment="1">
      <alignment vertical="center"/>
    </xf>
    <xf numFmtId="0" fontId="71" fillId="0" borderId="19" xfId="940" applyFont="1" applyBorder="1" applyAlignment="1">
      <alignment horizontal="left" vertical="center"/>
    </xf>
    <xf numFmtId="0" fontId="71" fillId="0" borderId="19" xfId="940" applyFont="1" applyBorder="1" applyAlignment="1">
      <alignment vertical="center"/>
    </xf>
    <xf numFmtId="0" fontId="68" fillId="0" borderId="19" xfId="940" applyFont="1" applyBorder="1" applyAlignment="1">
      <alignment vertical="center" wrapText="1"/>
    </xf>
    <xf numFmtId="2" fontId="71" fillId="0" borderId="19" xfId="0" applyNumberFormat="1" applyFont="1" applyBorder="1" applyAlignment="1">
      <alignment vertical="center"/>
    </xf>
    <xf numFmtId="2" fontId="71" fillId="0" borderId="19" xfId="940" applyNumberFormat="1" applyFont="1" applyBorder="1" applyAlignment="1">
      <alignment vertical="center"/>
    </xf>
    <xf numFmtId="0" fontId="71" fillId="0" borderId="19" xfId="940" applyFont="1" applyBorder="1" applyAlignment="1">
      <alignment vertical="center" wrapText="1"/>
    </xf>
    <xf numFmtId="0" fontId="51" fillId="0" borderId="0" xfId="940" applyAlignment="1">
      <alignment vertical="center" wrapText="1"/>
    </xf>
    <xf numFmtId="0" fontId="71" fillId="0" borderId="19" xfId="940" applyFont="1" applyBorder="1" applyAlignment="1">
      <alignment horizontal="center" vertical="center" wrapText="1"/>
    </xf>
    <xf numFmtId="0" fontId="74" fillId="0" borderId="0" xfId="940" applyFont="1" applyAlignment="1">
      <alignment horizontal="center" vertical="center"/>
    </xf>
    <xf numFmtId="0" fontId="68" fillId="0" borderId="0" xfId="940" applyFont="1" applyAlignment="1">
      <alignment horizontal="left" vertical="center"/>
    </xf>
    <xf numFmtId="0" fontId="51" fillId="57" borderId="0" xfId="941" applyFill="1"/>
    <xf numFmtId="0" fontId="4" fillId="57" borderId="0" xfId="941" applyFont="1" applyFill="1"/>
    <xf numFmtId="0" fontId="51" fillId="0" borderId="0" xfId="941"/>
    <xf numFmtId="0" fontId="51" fillId="57" borderId="0" xfId="941" applyFill="1" applyAlignment="1"/>
    <xf numFmtId="0" fontId="2" fillId="57" borderId="0" xfId="941" applyFont="1" applyFill="1" applyAlignment="1">
      <alignment horizontal="left"/>
    </xf>
    <xf numFmtId="0" fontId="2" fillId="57" borderId="0" xfId="941" applyFont="1" applyFill="1" applyAlignment="1">
      <alignment horizontal="right"/>
    </xf>
    <xf numFmtId="0" fontId="51" fillId="57" borderId="0" xfId="941" applyFill="1" applyAlignment="1">
      <alignment horizontal="right"/>
    </xf>
    <xf numFmtId="0" fontId="79" fillId="57" borderId="0" xfId="941" applyFont="1" applyFill="1" applyAlignment="1">
      <alignment horizontal="center"/>
    </xf>
    <xf numFmtId="0" fontId="75" fillId="57" borderId="0" xfId="941" applyFont="1" applyFill="1" applyBorder="1" applyAlignment="1">
      <alignment horizontal="center"/>
    </xf>
    <xf numFmtId="0" fontId="51" fillId="57" borderId="0" xfId="941" applyFill="1" applyBorder="1" applyAlignment="1">
      <alignment horizontal="left"/>
    </xf>
    <xf numFmtId="0" fontId="7" fillId="57" borderId="0" xfId="941" applyFont="1" applyFill="1" applyBorder="1"/>
    <xf numFmtId="0" fontId="51" fillId="57" borderId="0" xfId="941" applyFill="1" applyBorder="1"/>
    <xf numFmtId="0" fontId="4" fillId="0" borderId="19" xfId="941" applyFont="1" applyBorder="1" applyAlignment="1">
      <alignment horizontal="center" vertical="center" wrapText="1"/>
    </xf>
    <xf numFmtId="0" fontId="80" fillId="0" borderId="19" xfId="941" applyFont="1" applyFill="1" applyBorder="1" applyAlignment="1">
      <alignment horizontal="center" vertical="center" wrapText="1"/>
    </xf>
    <xf numFmtId="0" fontId="2" fillId="0" borderId="19" xfId="941" applyFont="1" applyBorder="1" applyAlignment="1">
      <alignment horizontal="center" wrapText="1"/>
    </xf>
    <xf numFmtId="0" fontId="2" fillId="0" borderId="19" xfId="941" applyFont="1" applyBorder="1" applyAlignment="1">
      <alignment horizontal="center" vertical="top" wrapText="1"/>
    </xf>
    <xf numFmtId="0" fontId="81" fillId="0" borderId="19" xfId="941" applyFont="1" applyBorder="1" applyAlignment="1">
      <alignment horizontal="center" wrapText="1"/>
    </xf>
    <xf numFmtId="0" fontId="2" fillId="0" borderId="19" xfId="941" applyFont="1" applyBorder="1" applyAlignment="1">
      <alignment horizontal="center"/>
    </xf>
    <xf numFmtId="0" fontId="2" fillId="0" borderId="19" xfId="941" applyFont="1" applyBorder="1" applyAlignment="1">
      <alignment horizontal="center" vertical="top"/>
    </xf>
    <xf numFmtId="0" fontId="4" fillId="0" borderId="19" xfId="941" applyFont="1" applyBorder="1" applyAlignment="1">
      <alignment vertical="top" wrapText="1"/>
    </xf>
    <xf numFmtId="2" fontId="4" fillId="0" borderId="19" xfId="941" applyNumberFormat="1" applyFont="1" applyBorder="1" applyAlignment="1">
      <alignment horizontal="center" vertical="center" wrapText="1"/>
    </xf>
    <xf numFmtId="2" fontId="4" fillId="0" borderId="19" xfId="941" applyNumberFormat="1" applyFont="1" applyBorder="1"/>
    <xf numFmtId="0" fontId="2" fillId="0" borderId="19" xfId="941" applyFont="1" applyBorder="1" applyAlignment="1">
      <alignment horizontal="center" vertical="center" wrapText="1"/>
    </xf>
    <xf numFmtId="0" fontId="2" fillId="0" borderId="19" xfId="941" applyFont="1" applyFill="1" applyBorder="1" applyAlignment="1">
      <alignment vertical="center" wrapText="1"/>
    </xf>
    <xf numFmtId="2" fontId="2" fillId="0" borderId="19" xfId="941" applyNumberFormat="1" applyFont="1" applyBorder="1" applyAlignment="1">
      <alignment horizontal="center" vertical="center" wrapText="1"/>
    </xf>
    <xf numFmtId="2" fontId="6" fillId="0" borderId="19" xfId="941" applyNumberFormat="1" applyFont="1" applyFill="1" applyBorder="1" applyAlignment="1">
      <alignment horizontal="center" vertical="center" wrapText="1"/>
    </xf>
    <xf numFmtId="2" fontId="2" fillId="0" borderId="19" xfId="941" applyNumberFormat="1" applyFont="1" applyBorder="1"/>
    <xf numFmtId="0" fontId="2" fillId="0" borderId="19" xfId="941" applyFont="1" applyBorder="1" applyAlignment="1">
      <alignment vertical="top" wrapText="1"/>
    </xf>
    <xf numFmtId="2" fontId="6" fillId="0" borderId="19" xfId="941" applyNumberFormat="1" applyFont="1" applyBorder="1" applyAlignment="1">
      <alignment horizontal="center" vertical="center" wrapText="1"/>
    </xf>
    <xf numFmtId="0" fontId="4" fillId="0" borderId="19" xfId="941" applyFont="1" applyFill="1" applyBorder="1" applyAlignment="1">
      <alignment vertical="center" wrapText="1"/>
    </xf>
    <xf numFmtId="0" fontId="2" fillId="0" borderId="19" xfId="941" applyFont="1" applyBorder="1" applyAlignment="1">
      <alignment vertical="center" wrapText="1"/>
    </xf>
    <xf numFmtId="0" fontId="4" fillId="0" borderId="19" xfId="941" applyFont="1" applyBorder="1" applyAlignment="1">
      <alignment vertical="center" wrapText="1"/>
    </xf>
    <xf numFmtId="0" fontId="2" fillId="57" borderId="0" xfId="941" applyFont="1" applyFill="1"/>
    <xf numFmtId="0" fontId="2" fillId="57" borderId="0" xfId="941" applyFont="1" applyFill="1" applyAlignment="1">
      <alignment wrapText="1"/>
    </xf>
    <xf numFmtId="0" fontId="2" fillId="57" borderId="0" xfId="941" applyFont="1" applyFill="1" applyAlignment="1">
      <alignment horizontal="center" vertical="top" wrapText="1"/>
    </xf>
    <xf numFmtId="0" fontId="2" fillId="57" borderId="0" xfId="941" applyFont="1" applyFill="1" applyAlignment="1">
      <alignment horizontal="center" vertical="top"/>
    </xf>
    <xf numFmtId="0" fontId="51" fillId="57" borderId="0" xfId="941" applyFill="1" applyAlignment="1">
      <alignment horizontal="center" vertical="top"/>
    </xf>
    <xf numFmtId="0" fontId="51" fillId="0" borderId="0" xfId="941" applyFill="1" applyBorder="1" applyAlignment="1"/>
    <xf numFmtId="0" fontId="51" fillId="0" borderId="0" xfId="941" applyFill="1" applyBorder="1"/>
    <xf numFmtId="0" fontId="2" fillId="0" borderId="0" xfId="941" applyFont="1" applyFill="1" applyBorder="1" applyAlignment="1">
      <alignment wrapText="1"/>
    </xf>
    <xf numFmtId="0" fontId="68" fillId="0" borderId="0" xfId="940" applyFont="1" applyBorder="1" applyAlignment="1">
      <alignment horizontal="left" vertical="center" wrapText="1"/>
    </xf>
    <xf numFmtId="0" fontId="71" fillId="57" borderId="0" xfId="941" applyFont="1" applyFill="1" applyAlignment="1">
      <alignment horizontal="center"/>
    </xf>
    <xf numFmtId="0" fontId="85" fillId="0" borderId="23" xfId="942" applyFont="1" applyFill="1" applyBorder="1" applyAlignment="1">
      <alignment horizontal="left" vertical="center"/>
    </xf>
    <xf numFmtId="0" fontId="85" fillId="57" borderId="0" xfId="942" applyFont="1" applyFill="1" applyBorder="1" applyAlignment="1">
      <alignment vertical="center"/>
    </xf>
    <xf numFmtId="0" fontId="85" fillId="57" borderId="0" xfId="942" applyFont="1" applyFill="1" applyBorder="1" applyAlignment="1">
      <alignment vertical="center" wrapText="1"/>
    </xf>
    <xf numFmtId="0" fontId="85" fillId="57" borderId="0" xfId="942" applyFont="1" applyFill="1" applyAlignment="1">
      <alignment vertical="center"/>
    </xf>
    <xf numFmtId="0" fontId="80" fillId="57" borderId="0" xfId="942" applyFont="1" applyFill="1" applyBorder="1" applyAlignment="1">
      <alignment vertical="center"/>
    </xf>
    <xf numFmtId="0" fontId="50" fillId="0" borderId="0" xfId="0" applyFont="1"/>
    <xf numFmtId="0" fontId="85" fillId="57" borderId="0" xfId="942" applyFont="1" applyFill="1" applyAlignment="1">
      <alignment vertical="center" wrapText="1"/>
    </xf>
    <xf numFmtId="0" fontId="50" fillId="0" borderId="0" xfId="942" applyFont="1" applyAlignment="1">
      <alignment vertical="center"/>
    </xf>
    <xf numFmtId="0" fontId="80" fillId="57" borderId="0" xfId="942" applyFont="1" applyFill="1" applyAlignment="1">
      <alignment horizontal="center" vertical="center" wrapText="1"/>
    </xf>
    <xf numFmtId="0" fontId="86" fillId="57" borderId="0" xfId="942" applyFont="1" applyFill="1" applyAlignment="1">
      <alignment horizontal="center" vertical="center" wrapText="1"/>
    </xf>
    <xf numFmtId="0" fontId="86" fillId="57" borderId="0" xfId="942" applyFont="1" applyFill="1" applyAlignment="1">
      <alignment vertical="center" wrapText="1"/>
    </xf>
    <xf numFmtId="0" fontId="85" fillId="57" borderId="0" xfId="942" applyFont="1" applyFill="1" applyAlignment="1">
      <alignment horizontal="center" vertical="center" wrapText="1"/>
    </xf>
    <xf numFmtId="0" fontId="80" fillId="57" borderId="19" xfId="942" applyFont="1" applyFill="1" applyBorder="1" applyAlignment="1">
      <alignment horizontal="center" vertical="center" wrapText="1"/>
    </xf>
    <xf numFmtId="0" fontId="80" fillId="57" borderId="28" xfId="942" applyFont="1" applyFill="1" applyBorder="1" applyAlignment="1">
      <alignment horizontal="center" vertical="center" wrapText="1"/>
    </xf>
    <xf numFmtId="0" fontId="80" fillId="0" borderId="19" xfId="942" applyFont="1" applyFill="1" applyBorder="1" applyAlignment="1">
      <alignment horizontal="center" vertical="center" wrapText="1"/>
    </xf>
    <xf numFmtId="49" fontId="80" fillId="57" borderId="24" xfId="942" applyNumberFormat="1" applyFont="1" applyFill="1" applyBorder="1" applyAlignment="1">
      <alignment horizontal="center" vertical="center" wrapText="1"/>
    </xf>
    <xf numFmtId="0" fontId="80" fillId="57" borderId="19" xfId="942" applyFont="1" applyFill="1" applyBorder="1" applyAlignment="1">
      <alignment horizontal="center" vertical="center"/>
    </xf>
    <xf numFmtId="0" fontId="85" fillId="57" borderId="24" xfId="942" applyFont="1" applyFill="1" applyBorder="1" applyAlignment="1">
      <alignment horizontal="left" vertical="center" wrapText="1"/>
    </xf>
    <xf numFmtId="2" fontId="80" fillId="57" borderId="19" xfId="0" applyNumberFormat="1" applyFont="1" applyFill="1" applyBorder="1" applyAlignment="1">
      <alignment vertical="center" wrapText="1"/>
    </xf>
    <xf numFmtId="0" fontId="80" fillId="57" borderId="19" xfId="0" applyFont="1" applyFill="1" applyBorder="1" applyAlignment="1">
      <alignment vertical="center" wrapText="1"/>
    </xf>
    <xf numFmtId="0" fontId="85" fillId="57" borderId="19" xfId="942" applyFont="1" applyFill="1" applyBorder="1" applyAlignment="1">
      <alignment horizontal="center" vertical="center" wrapText="1"/>
    </xf>
    <xf numFmtId="0" fontId="85" fillId="0" borderId="0" xfId="942" applyFont="1"/>
    <xf numFmtId="0" fontId="88" fillId="57" borderId="27" xfId="942" applyFont="1" applyFill="1" applyBorder="1" applyAlignment="1">
      <alignment horizontal="left" vertical="center"/>
    </xf>
    <xf numFmtId="0" fontId="88" fillId="57" borderId="27" xfId="942" applyFont="1" applyFill="1" applyBorder="1" applyAlignment="1">
      <alignment horizontal="left" vertical="center" wrapText="1"/>
    </xf>
    <xf numFmtId="2" fontId="85" fillId="57" borderId="19" xfId="0" applyNumberFormat="1" applyFont="1" applyFill="1" applyBorder="1" applyAlignment="1">
      <alignment vertical="center" wrapText="1"/>
    </xf>
    <xf numFmtId="0" fontId="85" fillId="57" borderId="19" xfId="0" applyFont="1" applyFill="1" applyBorder="1" applyAlignment="1">
      <alignment vertical="center" wrapText="1"/>
    </xf>
    <xf numFmtId="0" fontId="85" fillId="57" borderId="22" xfId="942" applyFont="1" applyFill="1" applyBorder="1" applyAlignment="1">
      <alignment horizontal="left" vertical="center" wrapText="1"/>
    </xf>
    <xf numFmtId="0" fontId="85" fillId="0" borderId="24" xfId="942" applyFont="1" applyFill="1" applyBorder="1" applyAlignment="1">
      <alignment horizontal="center" vertical="center" wrapText="1"/>
    </xf>
    <xf numFmtId="0" fontId="85" fillId="0" borderId="24" xfId="942" applyFont="1" applyFill="1" applyBorder="1" applyAlignment="1">
      <alignment horizontal="left" vertical="center"/>
    </xf>
    <xf numFmtId="0" fontId="85" fillId="0" borderId="22" xfId="942" applyFont="1" applyFill="1" applyBorder="1" applyAlignment="1">
      <alignment horizontal="left" vertical="center"/>
    </xf>
    <xf numFmtId="0" fontId="85" fillId="0" borderId="23" xfId="942" applyFont="1" applyFill="1" applyBorder="1" applyAlignment="1">
      <alignment horizontal="left" vertical="center" wrapText="1"/>
    </xf>
    <xf numFmtId="16" fontId="85" fillId="0" borderId="22" xfId="942" applyNumberFormat="1" applyFont="1" applyFill="1" applyBorder="1" applyAlignment="1">
      <alignment horizontal="left" vertical="center" wrapText="1"/>
    </xf>
    <xf numFmtId="2" fontId="85" fillId="0" borderId="19" xfId="0" applyNumberFormat="1" applyFont="1" applyFill="1" applyBorder="1" applyAlignment="1">
      <alignment vertical="center" wrapText="1"/>
    </xf>
    <xf numFmtId="0" fontId="85" fillId="0" borderId="19" xfId="0" applyFont="1" applyFill="1" applyBorder="1" applyAlignment="1">
      <alignment vertical="center" wrapText="1"/>
    </xf>
    <xf numFmtId="0" fontId="85" fillId="0" borderId="22" xfId="942" applyFont="1" applyFill="1" applyBorder="1" applyAlignment="1">
      <alignment horizontal="left" vertical="center" wrapText="1"/>
    </xf>
    <xf numFmtId="16" fontId="85" fillId="0" borderId="19" xfId="942" applyNumberFormat="1" applyFont="1" applyFill="1" applyBorder="1" applyAlignment="1">
      <alignment horizontal="left" vertical="center" wrapText="1"/>
    </xf>
    <xf numFmtId="0" fontId="85" fillId="0" borderId="24" xfId="942" applyFont="1" applyFill="1" applyBorder="1" applyAlignment="1">
      <alignment vertical="center"/>
    </xf>
    <xf numFmtId="0" fontId="85" fillId="0" borderId="23" xfId="942" applyFont="1" applyFill="1" applyBorder="1" applyAlignment="1">
      <alignment vertical="center"/>
    </xf>
    <xf numFmtId="0" fontId="85" fillId="0" borderId="19" xfId="942" applyFont="1" applyFill="1" applyBorder="1" applyAlignment="1">
      <alignment horizontal="left" vertical="center" wrapText="1"/>
    </xf>
    <xf numFmtId="0" fontId="85" fillId="57" borderId="24" xfId="942" applyFont="1" applyFill="1" applyBorder="1" applyAlignment="1">
      <alignment horizontal="center" vertical="center" wrapText="1"/>
    </xf>
    <xf numFmtId="0" fontId="85" fillId="57" borderId="24" xfId="942" applyFont="1" applyFill="1" applyBorder="1" applyAlignment="1">
      <alignment horizontal="left" vertical="center"/>
    </xf>
    <xf numFmtId="0" fontId="85" fillId="0" borderId="22" xfId="942" applyFont="1" applyFill="1" applyBorder="1" applyAlignment="1">
      <alignment vertical="center"/>
    </xf>
    <xf numFmtId="0" fontId="85" fillId="57" borderId="19" xfId="942" applyFont="1" applyFill="1" applyBorder="1" applyAlignment="1">
      <alignment horizontal="left" vertical="center" wrapText="1"/>
    </xf>
    <xf numFmtId="0" fontId="85" fillId="0" borderId="24" xfId="942" applyFont="1" applyFill="1" applyBorder="1" applyAlignment="1">
      <alignment horizontal="center" vertical="center"/>
    </xf>
    <xf numFmtId="0" fontId="85" fillId="0" borderId="22" xfId="942" applyFont="1" applyFill="1" applyBorder="1" applyAlignment="1"/>
    <xf numFmtId="0" fontId="80" fillId="0" borderId="22" xfId="942" applyFont="1" applyFill="1" applyBorder="1" applyAlignment="1"/>
    <xf numFmtId="0" fontId="80" fillId="0" borderId="23" xfId="942" applyFont="1" applyFill="1" applyBorder="1" applyAlignment="1">
      <alignment horizontal="left" vertical="center"/>
    </xf>
    <xf numFmtId="0" fontId="85" fillId="0" borderId="22" xfId="942" applyFont="1" applyBorder="1"/>
    <xf numFmtId="0" fontId="85" fillId="57" borderId="23" xfId="942" applyFont="1" applyFill="1" applyBorder="1" applyAlignment="1">
      <alignment horizontal="left" vertical="center" wrapText="1"/>
    </xf>
    <xf numFmtId="0" fontId="80" fillId="0" borderId="22" xfId="942" applyFont="1" applyBorder="1"/>
    <xf numFmtId="0" fontId="80" fillId="57" borderId="23" xfId="942" applyFont="1" applyFill="1" applyBorder="1" applyAlignment="1">
      <alignment horizontal="left" vertical="center" wrapText="1"/>
    </xf>
    <xf numFmtId="0" fontId="85" fillId="57" borderId="26" xfId="942" applyFont="1" applyFill="1" applyBorder="1" applyAlignment="1">
      <alignment horizontal="left" vertical="center"/>
    </xf>
    <xf numFmtId="0" fontId="85" fillId="57" borderId="25" xfId="942" applyFont="1" applyFill="1" applyBorder="1" applyAlignment="1">
      <alignment horizontal="left" vertical="center"/>
    </xf>
    <xf numFmtId="0" fontId="85" fillId="57" borderId="25" xfId="942" applyFont="1" applyFill="1" applyBorder="1" applyAlignment="1">
      <alignment horizontal="left" vertical="center" wrapText="1"/>
    </xf>
    <xf numFmtId="0" fontId="85" fillId="57" borderId="23" xfId="942" applyFont="1" applyFill="1" applyBorder="1" applyAlignment="1">
      <alignment horizontal="left" vertical="center"/>
    </xf>
    <xf numFmtId="16" fontId="85" fillId="57" borderId="19" xfId="942" applyNumberFormat="1" applyFont="1" applyFill="1" applyBorder="1" applyAlignment="1">
      <alignment horizontal="left" vertical="center" wrapText="1"/>
    </xf>
    <xf numFmtId="0" fontId="50" fillId="0" borderId="23" xfId="942" applyFont="1" applyBorder="1" applyAlignment="1">
      <alignment horizontal="left" vertical="center" wrapText="1"/>
    </xf>
    <xf numFmtId="0" fontId="85" fillId="57" borderId="19" xfId="942" quotePrefix="1" applyFont="1" applyFill="1" applyBorder="1" applyAlignment="1">
      <alignment horizontal="left" vertical="center" wrapText="1"/>
    </xf>
    <xf numFmtId="0" fontId="85" fillId="0" borderId="22" xfId="942" applyFont="1" applyBorder="1" applyAlignment="1"/>
    <xf numFmtId="0" fontId="85" fillId="0" borderId="19" xfId="942" applyFont="1" applyFill="1" applyBorder="1" applyAlignment="1">
      <alignment horizontal="center" vertical="center" wrapText="1"/>
    </xf>
    <xf numFmtId="0" fontId="85" fillId="0" borderId="26" xfId="942" applyFont="1" applyFill="1" applyBorder="1" applyAlignment="1">
      <alignment horizontal="left" vertical="center"/>
    </xf>
    <xf numFmtId="0" fontId="85" fillId="0" borderId="25" xfId="942" applyFont="1" applyFill="1" applyBorder="1" applyAlignment="1">
      <alignment horizontal="left" vertical="center"/>
    </xf>
    <xf numFmtId="0" fontId="85" fillId="0" borderId="25" xfId="942" applyFont="1" applyFill="1" applyBorder="1" applyAlignment="1">
      <alignment horizontal="left" vertical="center" wrapText="1"/>
    </xf>
    <xf numFmtId="0" fontId="85" fillId="0" borderId="19" xfId="942" quotePrefix="1" applyFont="1" applyFill="1" applyBorder="1" applyAlignment="1">
      <alignment horizontal="left" vertical="center" wrapText="1"/>
    </xf>
    <xf numFmtId="2" fontId="80" fillId="0" borderId="19" xfId="0" applyNumberFormat="1" applyFont="1" applyFill="1" applyBorder="1" applyAlignment="1">
      <alignment vertical="center" wrapText="1"/>
    </xf>
    <xf numFmtId="0" fontId="80" fillId="0" borderId="19" xfId="0" applyFont="1" applyFill="1" applyBorder="1" applyAlignment="1">
      <alignment vertical="center" wrapText="1"/>
    </xf>
    <xf numFmtId="0" fontId="85" fillId="0" borderId="19" xfId="942" applyFont="1" applyFill="1" applyBorder="1" applyAlignment="1">
      <alignment horizontal="left" vertical="center"/>
    </xf>
    <xf numFmtId="0" fontId="80" fillId="0" borderId="25" xfId="942" applyFont="1" applyFill="1" applyBorder="1" applyAlignment="1">
      <alignment horizontal="left" vertical="center"/>
    </xf>
    <xf numFmtId="0" fontId="88" fillId="0" borderId="24" xfId="942" applyFont="1" applyFill="1" applyBorder="1" applyAlignment="1">
      <alignment horizontal="left" vertical="center"/>
    </xf>
    <xf numFmtId="0" fontId="89" fillId="0" borderId="22" xfId="942" applyFont="1" applyFill="1" applyBorder="1" applyAlignment="1">
      <alignment horizontal="left" vertical="center"/>
    </xf>
    <xf numFmtId="0" fontId="90" fillId="0" borderId="22" xfId="942" applyFont="1" applyFill="1" applyBorder="1" applyAlignment="1">
      <alignment horizontal="left" vertical="center"/>
    </xf>
    <xf numFmtId="16" fontId="85" fillId="0" borderId="19" xfId="942" quotePrefix="1" applyNumberFormat="1" applyFont="1" applyFill="1" applyBorder="1" applyAlignment="1">
      <alignment horizontal="left" vertical="center" wrapText="1"/>
    </xf>
    <xf numFmtId="0" fontId="85" fillId="0" borderId="24" xfId="942" applyFont="1" applyBorder="1"/>
    <xf numFmtId="0" fontId="88" fillId="57" borderId="23" xfId="942" applyFont="1" applyFill="1" applyBorder="1" applyAlignment="1">
      <alignment horizontal="left" vertical="center"/>
    </xf>
    <xf numFmtId="0" fontId="88" fillId="57" borderId="23" xfId="942" applyFont="1" applyFill="1" applyBorder="1" applyAlignment="1">
      <alignment horizontal="left" vertical="center" wrapText="1"/>
    </xf>
    <xf numFmtId="0" fontId="80" fillId="0" borderId="23" xfId="942" applyFont="1" applyFill="1" applyBorder="1" applyAlignment="1">
      <alignment horizontal="left" vertical="center" wrapText="1"/>
    </xf>
    <xf numFmtId="16" fontId="85" fillId="57" borderId="19" xfId="942" quotePrefix="1" applyNumberFormat="1" applyFont="1" applyFill="1" applyBorder="1" applyAlignment="1">
      <alignment horizontal="left" vertical="center" wrapText="1"/>
    </xf>
    <xf numFmtId="0" fontId="88" fillId="57" borderId="19" xfId="942" applyFont="1" applyFill="1" applyBorder="1" applyAlignment="1">
      <alignment horizontal="center" vertical="center" wrapText="1"/>
    </xf>
    <xf numFmtId="0" fontId="88" fillId="57" borderId="24" xfId="942" applyFont="1" applyFill="1" applyBorder="1" applyAlignment="1">
      <alignment horizontal="center" vertical="center" wrapText="1"/>
    </xf>
    <xf numFmtId="0" fontId="80" fillId="57" borderId="0" xfId="942" applyFont="1" applyFill="1" applyBorder="1" applyAlignment="1">
      <alignment horizontal="left" vertical="center" wrapText="1"/>
    </xf>
    <xf numFmtId="0" fontId="85" fillId="57" borderId="0" xfId="942" applyFont="1" applyFill="1" applyBorder="1" applyAlignment="1">
      <alignment horizontal="left" vertical="center" wrapText="1"/>
    </xf>
    <xf numFmtId="0" fontId="85" fillId="57" borderId="0" xfId="942" applyFont="1" applyFill="1" applyAlignment="1">
      <alignment horizontal="left" vertical="center"/>
    </xf>
    <xf numFmtId="0" fontId="50" fillId="0" borderId="0" xfId="942" applyFont="1" applyAlignment="1"/>
    <xf numFmtId="0" fontId="50" fillId="0" borderId="29" xfId="942" applyFont="1" applyBorder="1" applyAlignment="1"/>
    <xf numFmtId="0" fontId="50" fillId="0" borderId="0" xfId="942" applyFont="1" applyBorder="1" applyAlignment="1"/>
    <xf numFmtId="0" fontId="85" fillId="57" borderId="0" xfId="942" applyFont="1" applyFill="1" applyAlignment="1">
      <alignment horizontal="center" vertical="top" wrapText="1"/>
    </xf>
    <xf numFmtId="0" fontId="85" fillId="0" borderId="0" xfId="942" applyFont="1" applyFill="1" applyAlignment="1">
      <alignment horizontal="left" vertical="center"/>
    </xf>
    <xf numFmtId="0" fontId="50" fillId="0" borderId="0" xfId="942" applyFont="1" applyFill="1" applyAlignment="1"/>
    <xf numFmtId="0" fontId="50" fillId="0" borderId="29" xfId="942" applyFont="1" applyFill="1" applyBorder="1" applyAlignment="1"/>
    <xf numFmtId="0" fontId="50" fillId="0" borderId="0" xfId="942" applyFont="1" applyFill="1" applyBorder="1" applyAlignment="1"/>
    <xf numFmtId="0" fontId="85" fillId="0" borderId="0" xfId="942" applyFont="1" applyFill="1" applyAlignment="1">
      <alignment vertical="center" wrapText="1"/>
    </xf>
    <xf numFmtId="0" fontId="85" fillId="0" borderId="0" xfId="942" applyFont="1" applyFill="1" applyAlignment="1">
      <alignment horizontal="center" vertical="top" wrapText="1"/>
    </xf>
    <xf numFmtId="0" fontId="85" fillId="0" borderId="0" xfId="942" applyFont="1" applyFill="1" applyAlignment="1">
      <alignment horizontal="center" vertical="center" wrapText="1"/>
    </xf>
    <xf numFmtId="0" fontId="3" fillId="0" borderId="0" xfId="940" applyFont="1" applyAlignment="1">
      <alignment vertical="center"/>
    </xf>
    <xf numFmtId="0" fontId="10" fillId="57" borderId="0" xfId="941" applyFont="1" applyFill="1"/>
    <xf numFmtId="0" fontId="3" fillId="57" borderId="0" xfId="941" applyFont="1" applyFill="1"/>
    <xf numFmtId="0" fontId="92" fillId="57" borderId="0" xfId="941" applyFont="1" applyFill="1" applyAlignment="1">
      <alignment horizontal="center"/>
    </xf>
    <xf numFmtId="0" fontId="93" fillId="0" borderId="0" xfId="0" applyFont="1"/>
    <xf numFmtId="0" fontId="93" fillId="57" borderId="0" xfId="941" applyFont="1" applyFill="1"/>
    <xf numFmtId="0" fontId="2" fillId="0" borderId="19" xfId="940" applyFont="1" applyBorder="1" applyAlignment="1">
      <alignment horizontal="left" vertical="center"/>
    </xf>
    <xf numFmtId="2" fontId="4" fillId="0" borderId="19" xfId="94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2" fontId="2" fillId="0" borderId="19" xfId="94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2" fillId="0" borderId="19" xfId="940" applyFont="1" applyBorder="1" applyAlignment="1">
      <alignment vertical="center"/>
    </xf>
    <xf numFmtId="2" fontId="2" fillId="0" borderId="19" xfId="94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0" fontId="4" fillId="0" borderId="19" xfId="940" applyFont="1" applyBorder="1" applyAlignment="1">
      <alignment vertical="center"/>
    </xf>
    <xf numFmtId="0" fontId="4" fillId="0" borderId="19" xfId="940" applyFont="1" applyBorder="1" applyAlignment="1">
      <alignment horizontal="left" vertical="center"/>
    </xf>
    <xf numFmtId="2" fontId="82" fillId="0" borderId="19" xfId="940" applyNumberFormat="1" applyFont="1" applyBorder="1" applyAlignment="1">
      <alignment vertical="center"/>
    </xf>
    <xf numFmtId="2" fontId="82" fillId="0" borderId="19" xfId="0" applyNumberFormat="1" applyFont="1" applyBorder="1" applyAlignment="1">
      <alignment vertical="center"/>
    </xf>
    <xf numFmtId="0" fontId="82" fillId="0" borderId="19" xfId="940" applyFont="1" applyBorder="1" applyAlignment="1">
      <alignment vertical="center"/>
    </xf>
    <xf numFmtId="0" fontId="3" fillId="0" borderId="19" xfId="940" applyFont="1" applyBorder="1" applyAlignment="1">
      <alignment vertical="center"/>
    </xf>
    <xf numFmtId="2" fontId="3" fillId="0" borderId="19" xfId="94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0" xfId="94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57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57" borderId="0" xfId="0" applyFont="1" applyFill="1" applyAlignment="1">
      <alignment horizontal="center" vertical="center" wrapText="1"/>
    </xf>
    <xf numFmtId="0" fontId="0" fillId="57" borderId="0" xfId="0" applyFill="1" applyAlignment="1">
      <alignment horizontal="center" vertical="center" wrapText="1"/>
    </xf>
    <xf numFmtId="0" fontId="0" fillId="57" borderId="0" xfId="0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8" fillId="5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57" borderId="2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57" borderId="0" xfId="0" applyFont="1" applyFill="1" applyAlignment="1">
      <alignment horizontal="center" vertical="center" wrapText="1"/>
    </xf>
    <xf numFmtId="0" fontId="2" fillId="57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57" borderId="0" xfId="0" applyFont="1" applyFill="1" applyAlignment="1">
      <alignment vertical="center" wrapText="1"/>
    </xf>
    <xf numFmtId="0" fontId="1" fillId="57" borderId="0" xfId="0" applyFont="1" applyFill="1" applyAlignment="1">
      <alignment horizontal="center" vertical="center" wrapText="1"/>
    </xf>
    <xf numFmtId="0" fontId="1" fillId="57" borderId="0" xfId="0" applyFont="1" applyFill="1" applyAlignment="1">
      <alignment vertical="center" wrapText="1"/>
    </xf>
    <xf numFmtId="0" fontId="2" fillId="57" borderId="0" xfId="0" applyFont="1" applyFill="1" applyAlignment="1">
      <alignment horizontal="lef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57" borderId="2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24" xfId="940" applyFont="1" applyBorder="1" applyAlignment="1">
      <alignment horizontal="left" vertical="center"/>
    </xf>
    <xf numFmtId="0" fontId="3" fillId="0" borderId="22" xfId="940" applyFont="1" applyBorder="1" applyAlignment="1">
      <alignment vertical="center"/>
    </xf>
    <xf numFmtId="0" fontId="3" fillId="0" borderId="23" xfId="940" applyFont="1" applyBorder="1" applyAlignment="1">
      <alignment vertical="center"/>
    </xf>
    <xf numFmtId="0" fontId="4" fillId="0" borderId="24" xfId="940" applyFont="1" applyBorder="1" applyAlignment="1">
      <alignment horizontal="left" vertical="center"/>
    </xf>
    <xf numFmtId="0" fontId="82" fillId="0" borderId="22" xfId="940" applyFont="1" applyBorder="1" applyAlignment="1">
      <alignment vertical="center"/>
    </xf>
    <xf numFmtId="0" fontId="82" fillId="0" borderId="23" xfId="940" applyFont="1" applyBorder="1" applyAlignment="1">
      <alignment vertical="center"/>
    </xf>
    <xf numFmtId="0" fontId="4" fillId="0" borderId="24" xfId="940" applyFont="1" applyBorder="1" applyAlignment="1">
      <alignment vertical="center"/>
    </xf>
    <xf numFmtId="0" fontId="4" fillId="0" borderId="24" xfId="940" applyFont="1" applyBorder="1" applyAlignment="1">
      <alignment horizontal="left" vertical="center" wrapText="1"/>
    </xf>
    <xf numFmtId="0" fontId="82" fillId="0" borderId="22" xfId="940" applyFont="1" applyBorder="1" applyAlignment="1">
      <alignment vertical="center" wrapText="1"/>
    </xf>
    <xf numFmtId="0" fontId="82" fillId="0" borderId="23" xfId="940" applyFont="1" applyBorder="1" applyAlignment="1">
      <alignment vertical="center" wrapText="1"/>
    </xf>
    <xf numFmtId="0" fontId="4" fillId="0" borderId="24" xfId="940" applyFont="1" applyBorder="1" applyAlignment="1">
      <alignment vertical="center" wrapText="1"/>
    </xf>
    <xf numFmtId="0" fontId="2" fillId="0" borderId="19" xfId="940" applyFont="1" applyBorder="1" applyAlignment="1">
      <alignment vertical="center" wrapText="1"/>
    </xf>
    <xf numFmtId="0" fontId="2" fillId="0" borderId="19" xfId="940" applyFont="1" applyBorder="1" applyAlignment="1">
      <alignment horizontal="left" vertical="center" wrapText="1"/>
    </xf>
    <xf numFmtId="0" fontId="74" fillId="0" borderId="0" xfId="940" applyFont="1" applyAlignment="1">
      <alignment horizontal="center" vertical="center"/>
    </xf>
    <xf numFmtId="0" fontId="67" fillId="0" borderId="0" xfId="940" applyFont="1" applyAlignment="1">
      <alignment vertical="center"/>
    </xf>
    <xf numFmtId="0" fontId="74" fillId="0" borderId="0" xfId="940" applyFont="1" applyAlignment="1">
      <alignment horizontal="justify" vertical="center"/>
    </xf>
    <xf numFmtId="0" fontId="84" fillId="0" borderId="0" xfId="940" applyFont="1" applyAlignment="1">
      <alignment horizontal="center" vertical="center"/>
    </xf>
    <xf numFmtId="0" fontId="82" fillId="0" borderId="0" xfId="940" applyFont="1" applyAlignment="1">
      <alignment vertical="center"/>
    </xf>
    <xf numFmtId="0" fontId="51" fillId="0" borderId="0" xfId="940" applyAlignment="1">
      <alignment vertical="center"/>
    </xf>
    <xf numFmtId="0" fontId="71" fillId="0" borderId="0" xfId="940" applyFont="1" applyAlignment="1">
      <alignment horizontal="center" vertical="center"/>
    </xf>
    <xf numFmtId="0" fontId="76" fillId="0" borderId="0" xfId="940" applyFont="1" applyAlignment="1">
      <alignment horizontal="center" vertical="center"/>
    </xf>
    <xf numFmtId="0" fontId="75" fillId="0" borderId="0" xfId="940" applyFont="1" applyAlignment="1">
      <alignment horizontal="center" vertical="center"/>
    </xf>
    <xf numFmtId="0" fontId="77" fillId="0" borderId="0" xfId="940" applyFont="1" applyAlignment="1">
      <alignment horizontal="center" vertical="center"/>
    </xf>
    <xf numFmtId="0" fontId="3" fillId="0" borderId="0" xfId="940" applyFont="1" applyAlignment="1">
      <alignment vertical="center"/>
    </xf>
    <xf numFmtId="0" fontId="72" fillId="0" borderId="0" xfId="940" applyFont="1" applyAlignment="1">
      <alignment horizontal="right" vertical="center"/>
    </xf>
    <xf numFmtId="0" fontId="71" fillId="0" borderId="19" xfId="940" applyFont="1" applyBorder="1" applyAlignment="1">
      <alignment horizontal="center" vertical="center" wrapText="1"/>
    </xf>
    <xf numFmtId="0" fontId="69" fillId="0" borderId="19" xfId="940" applyFont="1" applyBorder="1" applyAlignment="1">
      <alignment vertical="center" wrapText="1"/>
    </xf>
    <xf numFmtId="0" fontId="71" fillId="0" borderId="19" xfId="940" applyFont="1" applyBorder="1" applyAlignment="1">
      <alignment vertical="center" wrapText="1"/>
    </xf>
    <xf numFmtId="0" fontId="70" fillId="0" borderId="19" xfId="940" applyFont="1" applyBorder="1" applyAlignment="1">
      <alignment vertical="center"/>
    </xf>
    <xf numFmtId="0" fontId="3" fillId="0" borderId="19" xfId="940" applyFont="1" applyBorder="1" applyAlignment="1">
      <alignment vertical="center"/>
    </xf>
    <xf numFmtId="0" fontId="4" fillId="0" borderId="19" xfId="940" applyFont="1" applyBorder="1" applyAlignment="1">
      <alignment vertical="center" wrapText="1"/>
    </xf>
    <xf numFmtId="0" fontId="3" fillId="0" borderId="19" xfId="940" applyFont="1" applyBorder="1" applyAlignment="1">
      <alignment vertical="center" wrapText="1"/>
    </xf>
    <xf numFmtId="0" fontId="2" fillId="0" borderId="0" xfId="940" applyFont="1" applyFill="1" applyAlignment="1">
      <alignment horizontal="center" vertical="top" wrapText="1"/>
    </xf>
    <xf numFmtId="0" fontId="2" fillId="0" borderId="0" xfId="940" applyFont="1" applyFill="1" applyBorder="1" applyAlignment="1">
      <alignment horizontal="left" vertical="top" wrapText="1"/>
    </xf>
    <xf numFmtId="0" fontId="2" fillId="0" borderId="0" xfId="940" applyFont="1" applyFill="1" applyBorder="1" applyAlignment="1">
      <alignment horizontal="left" vertical="center" wrapText="1"/>
    </xf>
    <xf numFmtId="0" fontId="2" fillId="0" borderId="0" xfId="940" applyFont="1" applyAlignment="1">
      <alignment horizontal="left" vertical="center"/>
    </xf>
    <xf numFmtId="0" fontId="2" fillId="0" borderId="0" xfId="940" applyFont="1" applyAlignment="1">
      <alignment horizontal="center" vertical="top" wrapText="1"/>
    </xf>
    <xf numFmtId="0" fontId="2" fillId="0" borderId="0" xfId="940" applyFont="1" applyBorder="1" applyAlignment="1">
      <alignment horizontal="left" vertical="top" wrapText="1"/>
    </xf>
    <xf numFmtId="0" fontId="68" fillId="0" borderId="0" xfId="940" applyFont="1" applyBorder="1" applyAlignment="1">
      <alignment horizontal="left" vertical="center" wrapText="1"/>
    </xf>
    <xf numFmtId="0" fontId="2" fillId="0" borderId="0" xfId="940" applyFont="1" applyFill="1" applyAlignment="1">
      <alignment horizontal="left" vertical="center"/>
    </xf>
    <xf numFmtId="0" fontId="4" fillId="57" borderId="0" xfId="250" applyFont="1" applyFill="1" applyAlignment="1" applyProtection="1">
      <alignment horizontal="center"/>
    </xf>
    <xf numFmtId="0" fontId="83" fillId="57" borderId="0" xfId="941" applyFont="1" applyFill="1" applyAlignment="1">
      <alignment horizontal="center"/>
    </xf>
    <xf numFmtId="0" fontId="75" fillId="57" borderId="0" xfId="941" applyFont="1" applyFill="1" applyAlignment="1">
      <alignment horizontal="center"/>
    </xf>
    <xf numFmtId="0" fontId="75" fillId="57" borderId="0" xfId="941" applyFont="1" applyFill="1" applyBorder="1" applyAlignment="1">
      <alignment horizontal="center"/>
    </xf>
    <xf numFmtId="0" fontId="77" fillId="57" borderId="0" xfId="941" applyFont="1" applyFill="1" applyAlignment="1">
      <alignment horizontal="center" wrapText="1"/>
    </xf>
    <xf numFmtId="0" fontId="77" fillId="57" borderId="0" xfId="941" applyFont="1" applyFill="1" applyAlignment="1">
      <alignment horizontal="center" vertical="top"/>
    </xf>
    <xf numFmtId="0" fontId="77" fillId="57" borderId="0" xfId="941" applyFont="1" applyFill="1" applyAlignment="1">
      <alignment horizontal="center" vertical="top" wrapText="1"/>
    </xf>
    <xf numFmtId="0" fontId="4" fillId="0" borderId="28" xfId="941" applyFont="1" applyBorder="1" applyAlignment="1">
      <alignment horizontal="center" vertical="center"/>
    </xf>
    <xf numFmtId="0" fontId="4" fillId="0" borderId="21" xfId="941" applyFont="1" applyBorder="1" applyAlignment="1">
      <alignment horizontal="center" vertical="center"/>
    </xf>
    <xf numFmtId="0" fontId="4" fillId="0" borderId="19" xfId="941" applyFont="1" applyBorder="1" applyAlignment="1">
      <alignment horizontal="center" vertical="center" wrapText="1"/>
    </xf>
    <xf numFmtId="0" fontId="2" fillId="57" borderId="0" xfId="941" applyFont="1" applyFill="1" applyBorder="1" applyAlignment="1">
      <alignment horizontal="center"/>
    </xf>
    <xf numFmtId="0" fontId="51" fillId="57" borderId="0" xfId="941" applyFill="1" applyBorder="1" applyAlignment="1">
      <alignment horizontal="center"/>
    </xf>
    <xf numFmtId="0" fontId="3" fillId="57" borderId="0" xfId="941" applyFont="1" applyFill="1" applyAlignment="1">
      <alignment horizontal="center"/>
    </xf>
    <xf numFmtId="0" fontId="51" fillId="57" borderId="0" xfId="941" applyFill="1" applyAlignment="1">
      <alignment horizontal="center"/>
    </xf>
    <xf numFmtId="0" fontId="4" fillId="0" borderId="28" xfId="941" applyFont="1" applyBorder="1" applyAlignment="1">
      <alignment horizontal="center" vertical="center" wrapText="1"/>
    </xf>
    <xf numFmtId="0" fontId="4" fillId="0" borderId="21" xfId="941" applyFont="1" applyBorder="1" applyAlignment="1">
      <alignment horizontal="center" vertical="center" wrapText="1"/>
    </xf>
    <xf numFmtId="0" fontId="2" fillId="0" borderId="0" xfId="941" applyFont="1" applyFill="1" applyBorder="1" applyAlignment="1">
      <alignment horizontal="center" vertical="top" wrapText="1"/>
    </xf>
    <xf numFmtId="0" fontId="2" fillId="0" borderId="0" xfId="941" applyFont="1" applyFill="1" applyBorder="1" applyAlignment="1">
      <alignment horizontal="center" vertical="top"/>
    </xf>
    <xf numFmtId="0" fontId="51" fillId="0" borderId="0" xfId="941" applyFill="1" applyBorder="1" applyAlignment="1">
      <alignment horizontal="center" vertical="top"/>
    </xf>
    <xf numFmtId="0" fontId="2" fillId="57" borderId="0" xfId="941" applyFont="1" applyFill="1" applyAlignment="1">
      <alignment horizontal="center" vertical="top" wrapText="1"/>
    </xf>
    <xf numFmtId="0" fontId="2" fillId="57" borderId="0" xfId="941" applyFont="1" applyFill="1" applyAlignment="1">
      <alignment horizontal="center" vertical="top"/>
    </xf>
    <xf numFmtId="0" fontId="51" fillId="57" borderId="0" xfId="941" applyFill="1" applyAlignment="1">
      <alignment horizontal="center" vertical="top"/>
    </xf>
    <xf numFmtId="0" fontId="3" fillId="0" borderId="0" xfId="941" applyFont="1" applyFill="1" applyBorder="1" applyAlignment="1">
      <alignment horizontal="center"/>
    </xf>
    <xf numFmtId="0" fontId="51" fillId="0" borderId="0" xfId="941" applyFill="1" applyBorder="1" applyAlignment="1">
      <alignment horizontal="center"/>
    </xf>
    <xf numFmtId="0" fontId="80" fillId="0" borderId="28" xfId="942" applyFont="1" applyFill="1" applyBorder="1" applyAlignment="1">
      <alignment horizontal="center" vertical="center" wrapText="1"/>
    </xf>
    <xf numFmtId="0" fontId="80" fillId="0" borderId="21" xfId="942" applyFont="1" applyFill="1" applyBorder="1" applyAlignment="1">
      <alignment horizontal="center" vertical="center" wrapText="1"/>
    </xf>
    <xf numFmtId="0" fontId="80" fillId="57" borderId="27" xfId="942" applyFont="1" applyFill="1" applyBorder="1" applyAlignment="1">
      <alignment horizontal="center" vertical="center" wrapText="1"/>
    </xf>
    <xf numFmtId="0" fontId="80" fillId="57" borderId="32" xfId="942" applyFont="1" applyFill="1" applyBorder="1" applyAlignment="1">
      <alignment horizontal="center" vertical="center" wrapText="1"/>
    </xf>
    <xf numFmtId="0" fontId="80" fillId="57" borderId="33" xfId="942" applyFont="1" applyFill="1" applyBorder="1" applyAlignment="1">
      <alignment horizontal="center" vertical="center" wrapText="1"/>
    </xf>
    <xf numFmtId="0" fontId="80" fillId="57" borderId="20" xfId="942" applyFont="1" applyFill="1" applyBorder="1" applyAlignment="1">
      <alignment horizontal="center" vertical="center" wrapText="1"/>
    </xf>
    <xf numFmtId="0" fontId="80" fillId="57" borderId="29" xfId="942" applyFont="1" applyFill="1" applyBorder="1" applyAlignment="1">
      <alignment horizontal="center" vertical="center" wrapText="1"/>
    </xf>
    <xf numFmtId="0" fontId="80" fillId="57" borderId="30" xfId="942" applyFont="1" applyFill="1" applyBorder="1" applyAlignment="1">
      <alignment horizontal="center" vertical="center" wrapText="1"/>
    </xf>
    <xf numFmtId="49" fontId="80" fillId="57" borderId="28" xfId="942" applyNumberFormat="1" applyFont="1" applyFill="1" applyBorder="1" applyAlignment="1">
      <alignment horizontal="center" vertical="center" wrapText="1"/>
    </xf>
    <xf numFmtId="49" fontId="80" fillId="57" borderId="21" xfId="942" applyNumberFormat="1" applyFont="1" applyFill="1" applyBorder="1" applyAlignment="1">
      <alignment horizontal="center" vertical="center" wrapText="1"/>
    </xf>
    <xf numFmtId="0" fontId="80" fillId="57" borderId="24" xfId="942" applyFont="1" applyFill="1" applyBorder="1" applyAlignment="1">
      <alignment horizontal="center" vertical="center" wrapText="1"/>
    </xf>
    <xf numFmtId="0" fontId="80" fillId="57" borderId="22" xfId="942" applyFont="1" applyFill="1" applyBorder="1" applyAlignment="1">
      <alignment horizontal="center" vertical="center" wrapText="1"/>
    </xf>
    <xf numFmtId="0" fontId="80" fillId="57" borderId="23" xfId="942" applyFont="1" applyFill="1" applyBorder="1" applyAlignment="1">
      <alignment horizontal="center" vertical="center" wrapText="1"/>
    </xf>
    <xf numFmtId="0" fontId="85" fillId="57" borderId="0" xfId="942" applyFont="1" applyFill="1" applyAlignment="1">
      <alignment vertical="center" wrapText="1"/>
    </xf>
    <xf numFmtId="0" fontId="50" fillId="57" borderId="0" xfId="942" applyFont="1" applyFill="1" applyAlignment="1">
      <alignment vertical="center" wrapText="1"/>
    </xf>
    <xf numFmtId="0" fontId="80" fillId="57" borderId="0" xfId="942" applyFont="1" applyFill="1" applyAlignment="1">
      <alignment horizontal="center" vertical="center" wrapText="1"/>
    </xf>
    <xf numFmtId="0" fontId="85" fillId="57" borderId="0" xfId="942" applyFont="1" applyFill="1" applyAlignment="1">
      <alignment horizontal="center" vertical="center" wrapText="1"/>
    </xf>
    <xf numFmtId="0" fontId="85" fillId="0" borderId="0" xfId="942" applyFont="1" applyFill="1" applyAlignment="1">
      <alignment horizontal="center" vertical="top" wrapText="1"/>
    </xf>
    <xf numFmtId="0" fontId="80" fillId="0" borderId="24" xfId="942" applyFont="1" applyBorder="1" applyAlignment="1">
      <alignment horizontal="center" vertical="center" wrapText="1"/>
    </xf>
    <xf numFmtId="0" fontId="80" fillId="0" borderId="22" xfId="942" applyFont="1" applyBorder="1" applyAlignment="1">
      <alignment horizontal="center" vertical="center" wrapText="1"/>
    </xf>
    <xf numFmtId="0" fontId="80" fillId="0" borderId="23" xfId="942" applyFont="1" applyBorder="1" applyAlignment="1">
      <alignment horizontal="center" vertical="center" wrapText="1"/>
    </xf>
    <xf numFmtId="0" fontId="80" fillId="57" borderId="24" xfId="942" applyFont="1" applyFill="1" applyBorder="1" applyAlignment="1">
      <alignment horizontal="left" vertical="center" wrapText="1"/>
    </xf>
    <xf numFmtId="0" fontId="80" fillId="57" borderId="22" xfId="942" applyFont="1" applyFill="1" applyBorder="1" applyAlignment="1">
      <alignment horizontal="left" vertical="center" wrapText="1"/>
    </xf>
    <xf numFmtId="0" fontId="50" fillId="0" borderId="22" xfId="942" applyFont="1" applyBorder="1" applyAlignment="1">
      <alignment horizontal="left" vertical="center" wrapText="1"/>
    </xf>
    <xf numFmtId="0" fontId="50" fillId="0" borderId="23" xfId="942" applyFont="1" applyBorder="1" applyAlignment="1">
      <alignment horizontal="left" vertical="center" wrapText="1"/>
    </xf>
    <xf numFmtId="0" fontId="85" fillId="0" borderId="24" xfId="942" applyFont="1" applyFill="1" applyBorder="1" applyAlignment="1">
      <alignment wrapText="1"/>
    </xf>
    <xf numFmtId="0" fontId="50" fillId="0" borderId="22" xfId="942" applyFont="1" applyFill="1" applyBorder="1" applyAlignment="1">
      <alignment wrapText="1"/>
    </xf>
    <xf numFmtId="0" fontId="50" fillId="0" borderId="23" xfId="942" applyFont="1" applyFill="1" applyBorder="1" applyAlignment="1">
      <alignment wrapText="1"/>
    </xf>
    <xf numFmtId="0" fontId="85" fillId="0" borderId="22" xfId="942" applyFont="1" applyFill="1" applyBorder="1" applyAlignment="1">
      <alignment horizontal="left" vertical="center" wrapText="1"/>
    </xf>
    <xf numFmtId="0" fontId="50" fillId="0" borderId="22" xfId="942" applyFont="1" applyFill="1" applyBorder="1" applyAlignment="1">
      <alignment horizontal="left" vertical="center" wrapText="1"/>
    </xf>
    <xf numFmtId="0" fontId="50" fillId="0" borderId="23" xfId="942" applyFont="1" applyFill="1" applyBorder="1" applyAlignment="1">
      <alignment horizontal="left" vertical="center" wrapText="1"/>
    </xf>
    <xf numFmtId="0" fontId="87" fillId="0" borderId="29" xfId="942" applyFont="1" applyFill="1" applyBorder="1" applyAlignment="1">
      <alignment horizontal="right" vertical="center" wrapText="1"/>
    </xf>
    <xf numFmtId="0" fontId="80" fillId="0" borderId="20" xfId="942" applyFont="1" applyBorder="1" applyAlignment="1">
      <alignment horizontal="left" wrapText="1"/>
    </xf>
    <xf numFmtId="0" fontId="80" fillId="0" borderId="29" xfId="942" applyFont="1" applyBorder="1" applyAlignment="1">
      <alignment horizontal="left" wrapText="1"/>
    </xf>
    <xf numFmtId="0" fontId="80" fillId="0" borderId="30" xfId="942" applyFont="1" applyBorder="1" applyAlignment="1">
      <alignment horizontal="left" wrapText="1"/>
    </xf>
    <xf numFmtId="0" fontId="85" fillId="57" borderId="24" xfId="942" applyFont="1" applyFill="1" applyBorder="1" applyAlignment="1">
      <alignment horizontal="left" vertical="center" wrapText="1"/>
    </xf>
    <xf numFmtId="0" fontId="85" fillId="57" borderId="22" xfId="942" applyFont="1" applyFill="1" applyBorder="1" applyAlignment="1">
      <alignment horizontal="left" vertical="center" wrapText="1"/>
    </xf>
    <xf numFmtId="0" fontId="85" fillId="57" borderId="23" xfId="942" applyFont="1" applyFill="1" applyBorder="1" applyAlignment="1">
      <alignment horizontal="left" vertical="center" wrapText="1"/>
    </xf>
    <xf numFmtId="0" fontId="85" fillId="0" borderId="24" xfId="942" applyFont="1" applyBorder="1" applyAlignment="1">
      <alignment horizontal="left" vertical="center" wrapText="1"/>
    </xf>
    <xf numFmtId="0" fontId="85" fillId="0" borderId="22" xfId="942" applyFont="1" applyBorder="1" applyAlignment="1">
      <alignment horizontal="left" vertical="center" wrapText="1"/>
    </xf>
    <xf numFmtId="0" fontId="85" fillId="0" borderId="23" xfId="942" applyFont="1" applyBorder="1" applyAlignment="1">
      <alignment horizontal="left" vertical="center" wrapText="1"/>
    </xf>
    <xf numFmtId="0" fontId="85" fillId="0" borderId="24" xfId="942" applyFont="1" applyFill="1" applyBorder="1" applyAlignment="1">
      <alignment horizontal="left" vertical="center" wrapText="1"/>
    </xf>
    <xf numFmtId="0" fontId="80" fillId="0" borderId="24" xfId="942" applyFont="1" applyFill="1" applyBorder="1" applyAlignment="1">
      <alignment horizontal="left" vertical="center" wrapText="1"/>
    </xf>
    <xf numFmtId="0" fontId="80" fillId="0" borderId="22" xfId="942" applyFont="1" applyFill="1" applyBorder="1" applyAlignment="1">
      <alignment horizontal="left" vertical="center" wrapText="1"/>
    </xf>
    <xf numFmtId="0" fontId="88" fillId="0" borderId="22" xfId="942" applyFont="1" applyFill="1" applyBorder="1" applyAlignment="1">
      <alignment horizontal="left" vertical="center" wrapText="1"/>
    </xf>
    <xf numFmtId="0" fontId="85" fillId="0" borderId="0" xfId="942" applyFont="1" applyFill="1" applyAlignment="1">
      <alignment horizontal="left" vertical="top" wrapText="1"/>
    </xf>
    <xf numFmtId="0" fontId="91" fillId="57" borderId="22" xfId="942" applyFont="1" applyFill="1" applyBorder="1" applyAlignment="1">
      <alignment horizontal="left" vertical="center" wrapText="1"/>
    </xf>
    <xf numFmtId="0" fontId="80" fillId="0" borderId="24" xfId="942" applyFont="1" applyBorder="1" applyAlignment="1">
      <alignment wrapText="1"/>
    </xf>
    <xf numFmtId="0" fontId="80" fillId="0" borderId="22" xfId="942" applyFont="1" applyBorder="1" applyAlignment="1">
      <alignment wrapText="1"/>
    </xf>
    <xf numFmtId="0" fontId="50" fillId="0" borderId="22" xfId="942" applyFont="1" applyBorder="1" applyAlignment="1">
      <alignment wrapText="1"/>
    </xf>
    <xf numFmtId="0" fontId="50" fillId="0" borderId="23" xfId="942" applyFont="1" applyBorder="1" applyAlignment="1">
      <alignment wrapText="1"/>
    </xf>
    <xf numFmtId="0" fontId="85" fillId="57" borderId="0" xfId="942" applyFont="1" applyFill="1" applyAlignment="1">
      <alignment horizontal="left" vertical="top" wrapText="1"/>
    </xf>
    <xf numFmtId="0" fontId="85" fillId="57" borderId="0" xfId="942" applyFont="1" applyFill="1" applyAlignment="1">
      <alignment horizontal="center" vertical="top" wrapText="1"/>
    </xf>
  </cellXfs>
  <cellStyles count="110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20% 2" xfId="21"/>
    <cellStyle name="Accent1 - 20% 2 2" xfId="22"/>
    <cellStyle name="Accent1 - 20% 3" xfId="23"/>
    <cellStyle name="Accent1 - 40%" xfId="24"/>
    <cellStyle name="Accent1 - 40% 2" xfId="25"/>
    <cellStyle name="Accent1 - 40% 2 2" xfId="26"/>
    <cellStyle name="Accent1 - 40% 3" xfId="27"/>
    <cellStyle name="Accent1 - 60%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1_10VSAFAS2,3p" xfId="37"/>
    <cellStyle name="Accent2" xfId="38"/>
    <cellStyle name="Accent2 - 20%" xfId="39"/>
    <cellStyle name="Accent2 - 20% 2" xfId="40"/>
    <cellStyle name="Accent2 - 20% 2 2" xfId="41"/>
    <cellStyle name="Accent2 - 20% 3" xfId="42"/>
    <cellStyle name="Accent2 - 40%" xfId="43"/>
    <cellStyle name="Accent2 - 40% 2" xfId="44"/>
    <cellStyle name="Accent2 - 40% 2 2" xfId="45"/>
    <cellStyle name="Accent2 - 40% 3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2 9" xfId="55"/>
    <cellStyle name="Accent2_10VSAFAS2,3p" xfId="56"/>
    <cellStyle name="Accent3" xfId="57"/>
    <cellStyle name="Accent3 - 20%" xfId="58"/>
    <cellStyle name="Accent3 - 20% 2" xfId="59"/>
    <cellStyle name="Accent3 - 20% 2 2" xfId="60"/>
    <cellStyle name="Accent3 - 20% 3" xfId="61"/>
    <cellStyle name="Accent3 - 40%" xfId="62"/>
    <cellStyle name="Accent3 - 40% 2" xfId="63"/>
    <cellStyle name="Accent3 - 40% 2 2" xfId="64"/>
    <cellStyle name="Accent3 - 40% 3" xfId="65"/>
    <cellStyle name="Accent3 - 60%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3_10VSAFAS2,3p" xfId="75"/>
    <cellStyle name="Accent4" xfId="76"/>
    <cellStyle name="Accent4 - 20%" xfId="77"/>
    <cellStyle name="Accent4 - 20% 2" xfId="78"/>
    <cellStyle name="Accent4 - 20% 2 2" xfId="79"/>
    <cellStyle name="Accent4 - 20% 3" xfId="80"/>
    <cellStyle name="Accent4 - 40%" xfId="81"/>
    <cellStyle name="Accent4 - 40% 2" xfId="82"/>
    <cellStyle name="Accent4 - 40% 2 2" xfId="83"/>
    <cellStyle name="Accent4 - 40% 3" xfId="84"/>
    <cellStyle name="Accent4 - 60%" xfId="85"/>
    <cellStyle name="Accent4 2" xfId="86"/>
    <cellStyle name="Accent4 3" xfId="87"/>
    <cellStyle name="Accent4 4" xfId="88"/>
    <cellStyle name="Accent4 5" xfId="89"/>
    <cellStyle name="Accent4 6" xfId="90"/>
    <cellStyle name="Accent4 7" xfId="91"/>
    <cellStyle name="Accent4 8" xfId="92"/>
    <cellStyle name="Accent4 9" xfId="93"/>
    <cellStyle name="Accent4_10VSAFAS2,3p" xfId="94"/>
    <cellStyle name="Accent5" xfId="95"/>
    <cellStyle name="Accent5 - 20%" xfId="96"/>
    <cellStyle name="Accent5 - 20% 2" xfId="97"/>
    <cellStyle name="Accent5 - 20% 2 2" xfId="98"/>
    <cellStyle name="Accent5 - 20% 3" xfId="99"/>
    <cellStyle name="Accent5 - 40%" xfId="100"/>
    <cellStyle name="Accent5 - 40% 2" xfId="101"/>
    <cellStyle name="Accent5 - 40% 2 2" xfId="102"/>
    <cellStyle name="Accent5 - 40% 3" xfId="103"/>
    <cellStyle name="Accent5 - 60%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5_10VSAFAS2,3p" xfId="113"/>
    <cellStyle name="Accent6" xfId="114"/>
    <cellStyle name="Accent6 - 20%" xfId="115"/>
    <cellStyle name="Accent6 - 20% 2" xfId="116"/>
    <cellStyle name="Accent6 - 20% 2 2" xfId="117"/>
    <cellStyle name="Accent6 - 20% 3" xfId="118"/>
    <cellStyle name="Accent6 - 40%" xfId="119"/>
    <cellStyle name="Accent6 - 40% 2" xfId="120"/>
    <cellStyle name="Accent6 - 40% 2 2" xfId="121"/>
    <cellStyle name="Accent6 - 40% 3" xfId="122"/>
    <cellStyle name="Accent6 - 60%" xfId="123"/>
    <cellStyle name="Accent6 2" xfId="124"/>
    <cellStyle name="Accent6 3" xfId="125"/>
    <cellStyle name="Accent6 4" xfId="126"/>
    <cellStyle name="Accent6 5" xfId="127"/>
    <cellStyle name="Accent6 6" xfId="128"/>
    <cellStyle name="Accent6 7" xfId="129"/>
    <cellStyle name="Accent6 8" xfId="130"/>
    <cellStyle name="Accent6 9" xfId="131"/>
    <cellStyle name="Accent6_10VSAFAS2,3p" xfId="132"/>
    <cellStyle name="Bad" xfId="133"/>
    <cellStyle name="Bad 10" xfId="134"/>
    <cellStyle name="Bad 2" xfId="135"/>
    <cellStyle name="Bad 3" xfId="136"/>
    <cellStyle name="Bad 4" xfId="137"/>
    <cellStyle name="Bad 5" xfId="138"/>
    <cellStyle name="Bad 6" xfId="139"/>
    <cellStyle name="Bad 7" xfId="140"/>
    <cellStyle name="Bad 8" xfId="141"/>
    <cellStyle name="Bad 9" xfId="142"/>
    <cellStyle name="Bad_10VSAFAS2,3p" xfId="143"/>
    <cellStyle name="Calculation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alculation 7" xfId="150"/>
    <cellStyle name="Calculation 8" xfId="151"/>
    <cellStyle name="Calculation 9" xfId="152"/>
    <cellStyle name="Calculation_10VSAFAS2,3p" xfId="153"/>
    <cellStyle name="Check 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heck Cell 7" xfId="160"/>
    <cellStyle name="Check Cell 8" xfId="161"/>
    <cellStyle name="Check Cell 9" xfId="162"/>
    <cellStyle name="Check Cell_10VSAFAS2,3p" xfId="163"/>
    <cellStyle name="Comma 2" xfId="164"/>
    <cellStyle name="Comma 2 2" xfId="165"/>
    <cellStyle name="Comma 2 3" xfId="166"/>
    <cellStyle name="Comma 3" xfId="167"/>
    <cellStyle name="Comma 3 2" xfId="168"/>
    <cellStyle name="Emphasis 1" xfId="169"/>
    <cellStyle name="Emphasis 1 2" xfId="170"/>
    <cellStyle name="Emphasis 2" xfId="171"/>
    <cellStyle name="Emphasis 2 2" xfId="172"/>
    <cellStyle name="Emphasis 3" xfId="173"/>
    <cellStyle name="Emphasis 3 2" xfId="174"/>
    <cellStyle name="Explanatory Text" xfId="175"/>
    <cellStyle name="Good" xfId="176"/>
    <cellStyle name="Good 2" xfId="177"/>
    <cellStyle name="Good 2 2" xfId="178"/>
    <cellStyle name="Good 2 2 2" xfId="179"/>
    <cellStyle name="Good 2 3" xfId="180"/>
    <cellStyle name="Good 3" xfId="181"/>
    <cellStyle name="Good 3 2" xfId="182"/>
    <cellStyle name="Good 3 2 2" xfId="183"/>
    <cellStyle name="Good 3 3" xfId="184"/>
    <cellStyle name="Good 4" xfId="185"/>
    <cellStyle name="Good 4 2" xfId="186"/>
    <cellStyle name="Good 4 2 2" xfId="187"/>
    <cellStyle name="Good 4 3" xfId="188"/>
    <cellStyle name="Good 5" xfId="189"/>
    <cellStyle name="Good 5 2" xfId="190"/>
    <cellStyle name="Good 5 2 2" xfId="191"/>
    <cellStyle name="Good 5 3" xfId="192"/>
    <cellStyle name="Good 6" xfId="193"/>
    <cellStyle name="Good 6 2" xfId="194"/>
    <cellStyle name="Good 6 2 2" xfId="195"/>
    <cellStyle name="Good 6 3" xfId="196"/>
    <cellStyle name="Good 7" xfId="197"/>
    <cellStyle name="Good 7 2" xfId="198"/>
    <cellStyle name="Good 7 2 2" xfId="199"/>
    <cellStyle name="Good 7 3" xfId="200"/>
    <cellStyle name="Good 8" xfId="201"/>
    <cellStyle name="Good 8 2" xfId="202"/>
    <cellStyle name="Good 8 2 2" xfId="203"/>
    <cellStyle name="Good 8 3" xfId="204"/>
    <cellStyle name="Good 9" xfId="205"/>
    <cellStyle name="Good 9 2" xfId="206"/>
    <cellStyle name="Good 9 2 2" xfId="207"/>
    <cellStyle name="Good 9 3" xfId="208"/>
    <cellStyle name="Good_10VSAFAS2,3p" xfId="209"/>
    <cellStyle name="Heading 1" xfId="210"/>
    <cellStyle name="Heading 1 2" xfId="211"/>
    <cellStyle name="Heading 1 3" xfId="212"/>
    <cellStyle name="Heading 1 4" xfId="213"/>
    <cellStyle name="Heading 1 5" xfId="214"/>
    <cellStyle name="Heading 1 6" xfId="215"/>
    <cellStyle name="Heading 1 7" xfId="216"/>
    <cellStyle name="Heading 1 8" xfId="217"/>
    <cellStyle name="Heading 1 9" xfId="218"/>
    <cellStyle name="Heading 1_10VSAFAS2,3p" xfId="219"/>
    <cellStyle name="Heading 2" xfId="220"/>
    <cellStyle name="Heading 2 2" xfId="221"/>
    <cellStyle name="Heading 2 3" xfId="222"/>
    <cellStyle name="Heading 2 4" xfId="223"/>
    <cellStyle name="Heading 2 5" xfId="224"/>
    <cellStyle name="Heading 2 6" xfId="225"/>
    <cellStyle name="Heading 2 7" xfId="226"/>
    <cellStyle name="Heading 2 8" xfId="227"/>
    <cellStyle name="Heading 2 9" xfId="228"/>
    <cellStyle name="Heading 2_10VSAFAS2,3p" xfId="229"/>
    <cellStyle name="Heading 3" xfId="230"/>
    <cellStyle name="Heading 3 2" xfId="231"/>
    <cellStyle name="Heading 3 3" xfId="232"/>
    <cellStyle name="Heading 3 4" xfId="233"/>
    <cellStyle name="Heading 3 5" xfId="234"/>
    <cellStyle name="Heading 3 6" xfId="235"/>
    <cellStyle name="Heading 3 7" xfId="236"/>
    <cellStyle name="Heading 3 8" xfId="237"/>
    <cellStyle name="Heading 3 9" xfId="238"/>
    <cellStyle name="Heading 3_10VSAFAS2,3p" xfId="239"/>
    <cellStyle name="Heading 4" xfId="240"/>
    <cellStyle name="Heading 4 2" xfId="241"/>
    <cellStyle name="Heading 4 3" xfId="242"/>
    <cellStyle name="Heading 4 4" xfId="243"/>
    <cellStyle name="Heading 4 5" xfId="244"/>
    <cellStyle name="Heading 4 6" xfId="245"/>
    <cellStyle name="Heading 4 7" xfId="246"/>
    <cellStyle name="Heading 4 8" xfId="247"/>
    <cellStyle name="Heading 4 9" xfId="248"/>
    <cellStyle name="Heading 4_10VSAFAS2,3p" xfId="249"/>
    <cellStyle name="Hipersaitas" xfId="250" builtinId="8"/>
    <cellStyle name="Hyperlink 2" xfId="251"/>
    <cellStyle name="Hyperlink 2 10" xfId="252"/>
    <cellStyle name="Hyperlink 2 10 2" xfId="253"/>
    <cellStyle name="Hyperlink 2 11" xfId="254"/>
    <cellStyle name="Hyperlink 2 11 2" xfId="255"/>
    <cellStyle name="Hyperlink 2 12" xfId="256"/>
    <cellStyle name="Hyperlink 2 13" xfId="257"/>
    <cellStyle name="Hyperlink 2 14" xfId="258"/>
    <cellStyle name="Hyperlink 2 2" xfId="259"/>
    <cellStyle name="Hyperlink 2 2 2" xfId="260"/>
    <cellStyle name="Hyperlink 2 2 3" xfId="261"/>
    <cellStyle name="Hyperlink 2 3" xfId="262"/>
    <cellStyle name="Hyperlink 2 3 2" xfId="263"/>
    <cellStyle name="Hyperlink 2 4" xfId="264"/>
    <cellStyle name="Hyperlink 2 4 2" xfId="265"/>
    <cellStyle name="Hyperlink 2 5" xfId="266"/>
    <cellStyle name="Hyperlink 2 5 2" xfId="267"/>
    <cellStyle name="Hyperlink 2 6" xfId="268"/>
    <cellStyle name="Hyperlink 2 6 2" xfId="269"/>
    <cellStyle name="Hyperlink 2 7" xfId="270"/>
    <cellStyle name="Hyperlink 2 7 2" xfId="271"/>
    <cellStyle name="Hyperlink 2 8" xfId="272"/>
    <cellStyle name="Hyperlink 2 8 2" xfId="273"/>
    <cellStyle name="Hyperlink 2 9" xfId="274"/>
    <cellStyle name="Hyperlink 2 9 2" xfId="275"/>
    <cellStyle name="Hyperlink 3" xfId="276"/>
    <cellStyle name="Hyperlink 4" xfId="277"/>
    <cellStyle name="Hyperlink 5" xfId="278"/>
    <cellStyle name="Hyperlink 5 2" xfId="279"/>
    <cellStyle name="Hyperlink 5 3" xfId="280"/>
    <cellStyle name="Hyperlink 5 6" xfId="281"/>
    <cellStyle name="Hyperlink 5 6 2" xfId="282"/>
    <cellStyle name="Hyperlink 6" xfId="283"/>
    <cellStyle name="Hyperlink 7" xfId="284"/>
    <cellStyle name="Input" xfId="285"/>
    <cellStyle name="Input 2" xfId="286"/>
    <cellStyle name="Input 3" xfId="287"/>
    <cellStyle name="Input 4" xfId="288"/>
    <cellStyle name="Input 5" xfId="289"/>
    <cellStyle name="Input 6" xfId="290"/>
    <cellStyle name="Input 7" xfId="291"/>
    <cellStyle name="Input 8" xfId="292"/>
    <cellStyle name="Input 9" xfId="293"/>
    <cellStyle name="Input_10VSAFAS2,3p" xfId="294"/>
    <cellStyle name="Įprastas" xfId="0" builtinId="0"/>
    <cellStyle name="Linked Cell" xfId="295"/>
    <cellStyle name="Linked Cell 2" xfId="296"/>
    <cellStyle name="Linked Cell 3" xfId="297"/>
    <cellStyle name="Linked Cell 4" xfId="298"/>
    <cellStyle name="Linked Cell 5" xfId="299"/>
    <cellStyle name="Linked Cell 6" xfId="300"/>
    <cellStyle name="Linked Cell 7" xfId="301"/>
    <cellStyle name="Linked Cell 8" xfId="302"/>
    <cellStyle name="Linked Cell 9" xfId="303"/>
    <cellStyle name="Linked Cell_10VSAFAS2,3p" xfId="304"/>
    <cellStyle name="Neutral" xfId="305"/>
    <cellStyle name="Neutral 2" xfId="306"/>
    <cellStyle name="Neutral 3" xfId="307"/>
    <cellStyle name="Neutral 4" xfId="308"/>
    <cellStyle name="Neutral 5" xfId="309"/>
    <cellStyle name="Neutral 6" xfId="310"/>
    <cellStyle name="Neutral 7" xfId="311"/>
    <cellStyle name="Neutral 8" xfId="312"/>
    <cellStyle name="Neutral 9" xfId="313"/>
    <cellStyle name="Neutral_10VSAFAS2,3p" xfId="314"/>
    <cellStyle name="Normal 10" xfId="315"/>
    <cellStyle name="Normal 10 10" xfId="316"/>
    <cellStyle name="Normal 10 10 2" xfId="317"/>
    <cellStyle name="Normal 10 10 2 2" xfId="318"/>
    <cellStyle name="Normal 10 10 2 3" xfId="319"/>
    <cellStyle name="Normal 10 10 3" xfId="320"/>
    <cellStyle name="Normal 10 10 4" xfId="321"/>
    <cellStyle name="Normal 10 11" xfId="322"/>
    <cellStyle name="Normal 10 11 2" xfId="323"/>
    <cellStyle name="Normal 10 11 3" xfId="324"/>
    <cellStyle name="Normal 10 12" xfId="325"/>
    <cellStyle name="Normal 10 12 2" xfId="326"/>
    <cellStyle name="Normal 10 12 3" xfId="327"/>
    <cellStyle name="Normal 10 13" xfId="328"/>
    <cellStyle name="Normal 10 14" xfId="329"/>
    <cellStyle name="Normal 10 15" xfId="330"/>
    <cellStyle name="Normal 10 2" xfId="331"/>
    <cellStyle name="Normal 10 2 2" xfId="332"/>
    <cellStyle name="Normal 10 2 2 2" xfId="333"/>
    <cellStyle name="Normal 10 2 2 3" xfId="334"/>
    <cellStyle name="Normal 10 2 3" xfId="335"/>
    <cellStyle name="Normal 10 2 4" xfId="336"/>
    <cellStyle name="Normal 10 3" xfId="337"/>
    <cellStyle name="Normal 10 3 2" xfId="338"/>
    <cellStyle name="Normal 10 3 2 2" xfId="339"/>
    <cellStyle name="Normal 10 3 2 3" xfId="340"/>
    <cellStyle name="Normal 10 3 3" xfId="341"/>
    <cellStyle name="Normal 10 3 4" xfId="342"/>
    <cellStyle name="Normal 10 4" xfId="343"/>
    <cellStyle name="Normal 10 4 2" xfId="344"/>
    <cellStyle name="Normal 10 4 2 2" xfId="345"/>
    <cellStyle name="Normal 10 4 2 3" xfId="346"/>
    <cellStyle name="Normal 10 4 3" xfId="347"/>
    <cellStyle name="Normal 10 4 4" xfId="348"/>
    <cellStyle name="Normal 10 5" xfId="349"/>
    <cellStyle name="Normal 10 5 2" xfId="350"/>
    <cellStyle name="Normal 10 5 2 2" xfId="351"/>
    <cellStyle name="Normal 10 5 2 3" xfId="352"/>
    <cellStyle name="Normal 10 5 3" xfId="353"/>
    <cellStyle name="Normal 10 5 4" xfId="354"/>
    <cellStyle name="Normal 10 6" xfId="355"/>
    <cellStyle name="Normal 10 6 2" xfId="356"/>
    <cellStyle name="Normal 10 6 2 2" xfId="357"/>
    <cellStyle name="Normal 10 6 2 3" xfId="358"/>
    <cellStyle name="Normal 10 6 3" xfId="359"/>
    <cellStyle name="Normal 10 6 4" xfId="360"/>
    <cellStyle name="Normal 10 7" xfId="361"/>
    <cellStyle name="Normal 10 7 2" xfId="362"/>
    <cellStyle name="Normal 10 7 2 2" xfId="363"/>
    <cellStyle name="Normal 10 7 2 3" xfId="364"/>
    <cellStyle name="Normal 10 7 3" xfId="365"/>
    <cellStyle name="Normal 10 7 4" xfId="366"/>
    <cellStyle name="Normal 10 8" xfId="367"/>
    <cellStyle name="Normal 10 8 2" xfId="368"/>
    <cellStyle name="Normal 10 8 2 2" xfId="369"/>
    <cellStyle name="Normal 10 8 2 3" xfId="370"/>
    <cellStyle name="Normal 10 8 3" xfId="371"/>
    <cellStyle name="Normal 10 8 4" xfId="372"/>
    <cellStyle name="Normal 10 9" xfId="373"/>
    <cellStyle name="Normal 10 9 2" xfId="374"/>
    <cellStyle name="Normal 10 9 2 2" xfId="375"/>
    <cellStyle name="Normal 10 9 2 3" xfId="376"/>
    <cellStyle name="Normal 10 9 3" xfId="377"/>
    <cellStyle name="Normal 10 9 4" xfId="378"/>
    <cellStyle name="Normal 11" xfId="379"/>
    <cellStyle name="Normal 11 10" xfId="380"/>
    <cellStyle name="Normal 11 10 2" xfId="381"/>
    <cellStyle name="Normal 11 11" xfId="382"/>
    <cellStyle name="Normal 11 12" xfId="383"/>
    <cellStyle name="Normal 11 2" xfId="384"/>
    <cellStyle name="Normal 11 2 2" xfId="385"/>
    <cellStyle name="Normal 11 3" xfId="386"/>
    <cellStyle name="Normal 11 3 2" xfId="387"/>
    <cellStyle name="Normal 11 4" xfId="388"/>
    <cellStyle name="Normal 11 4 2" xfId="389"/>
    <cellStyle name="Normal 11 5" xfId="390"/>
    <cellStyle name="Normal 11 5 2" xfId="391"/>
    <cellStyle name="Normal 11 6" xfId="392"/>
    <cellStyle name="Normal 11 6 2" xfId="393"/>
    <cellStyle name="Normal 11 7" xfId="394"/>
    <cellStyle name="Normal 11 7 2" xfId="395"/>
    <cellStyle name="Normal 11 8" xfId="396"/>
    <cellStyle name="Normal 11 8 2" xfId="397"/>
    <cellStyle name="Normal 11 9" xfId="398"/>
    <cellStyle name="Normal 11 9 2" xfId="399"/>
    <cellStyle name="Normal 12" xfId="400"/>
    <cellStyle name="Normal 12 2" xfId="401"/>
    <cellStyle name="Normal 12 3" xfId="402"/>
    <cellStyle name="Normal 12_Nepakeistos VSAFAS formos 2012 metams" xfId="403"/>
    <cellStyle name="Normal 13" xfId="404"/>
    <cellStyle name="Normal 13 2" xfId="405"/>
    <cellStyle name="Normal 13 2 2" xfId="406"/>
    <cellStyle name="Normal 13 2 3" xfId="407"/>
    <cellStyle name="Normal 13 3" xfId="408"/>
    <cellStyle name="Normal 13 3 2" xfId="409"/>
    <cellStyle name="Normal 13 3 3" xfId="410"/>
    <cellStyle name="Normal 13 4" xfId="411"/>
    <cellStyle name="Normal 13 5" xfId="412"/>
    <cellStyle name="Normal 14" xfId="413"/>
    <cellStyle name="Normal 14 2" xfId="414"/>
    <cellStyle name="Normal 14 2 2" xfId="415"/>
    <cellStyle name="Normal 14 2 3" xfId="416"/>
    <cellStyle name="Normal 14 3" xfId="417"/>
    <cellStyle name="Normal 14 3 2" xfId="418"/>
    <cellStyle name="Normal 14 3 3" xfId="419"/>
    <cellStyle name="Normal 14 4" xfId="420"/>
    <cellStyle name="Normal 14 5" xfId="421"/>
    <cellStyle name="Normal 15" xfId="422"/>
    <cellStyle name="Normal 15 2" xfId="423"/>
    <cellStyle name="Normal 15 2 2" xfId="424"/>
    <cellStyle name="Normal 15 2 3" xfId="425"/>
    <cellStyle name="Normal 15 3" xfId="426"/>
    <cellStyle name="Normal 15 3 2" xfId="427"/>
    <cellStyle name="Normal 15 3 3" xfId="428"/>
    <cellStyle name="Normal 15 4" xfId="429"/>
    <cellStyle name="Normal 15 5" xfId="430"/>
    <cellStyle name="Normal 16" xfId="431"/>
    <cellStyle name="Normal 16 10" xfId="432"/>
    <cellStyle name="Normal 16 10 2" xfId="433"/>
    <cellStyle name="Normal 16 10 2 2" xfId="434"/>
    <cellStyle name="Normal 16 10 2 3" xfId="435"/>
    <cellStyle name="Normal 16 10 3" xfId="436"/>
    <cellStyle name="Normal 16 10 4" xfId="437"/>
    <cellStyle name="Normal 16 11" xfId="438"/>
    <cellStyle name="Normal 16 11 2" xfId="439"/>
    <cellStyle name="Normal 16 11 3" xfId="440"/>
    <cellStyle name="Normal 16 11 4" xfId="441"/>
    <cellStyle name="Normal 16 12" xfId="442"/>
    <cellStyle name="Normal 16 12 2" xfId="443"/>
    <cellStyle name="Normal 16 12 3" xfId="444"/>
    <cellStyle name="Normal 16 13" xfId="445"/>
    <cellStyle name="Normal 16 13 10" xfId="446"/>
    <cellStyle name="Normal 16 13 11" xfId="447"/>
    <cellStyle name="Normal 16 13 12" xfId="448"/>
    <cellStyle name="Normal 16 13 2" xfId="449"/>
    <cellStyle name="Normal 16 13 2 2" xfId="450"/>
    <cellStyle name="Normal 16 13 2 2 2" xfId="451"/>
    <cellStyle name="Normal 16 13 2 2 3" xfId="452"/>
    <cellStyle name="Normal 16 13 2 2_VSAKIS-Tarpusavio operacijos-vidines operacijos-ketv-2010 11 15" xfId="453"/>
    <cellStyle name="Normal 16 13 2 3" xfId="454"/>
    <cellStyle name="Normal 16 13 2 4" xfId="455"/>
    <cellStyle name="Normal 16 13 2_VSAKIS-Tarpusavio operacijos-vidines operacijos-ketv-2010 11 15" xfId="456"/>
    <cellStyle name="Normal 16 13 3" xfId="457"/>
    <cellStyle name="Normal 16 13 3 2" xfId="458"/>
    <cellStyle name="Normal 16 13 3 2 2" xfId="459"/>
    <cellStyle name="Normal 16 13 3 2 3" xfId="460"/>
    <cellStyle name="Normal 16 13 3 2_VSAKIS-Tarpusavio operacijos-vidines operacijos-ketv-2010 11 15" xfId="461"/>
    <cellStyle name="Normal 16 13 3 3" xfId="462"/>
    <cellStyle name="Normal 16 13 3 4" xfId="463"/>
    <cellStyle name="Normal 16 13 3_VSAKIS-Tarpusavio operacijos-vidines operacijos-ketv-2010 11 15" xfId="464"/>
    <cellStyle name="Normal 16 13 4" xfId="465"/>
    <cellStyle name="Normal 16 13 4 2" xfId="466"/>
    <cellStyle name="Normal 16 13 4 3" xfId="467"/>
    <cellStyle name="Normal 16 13 4_VSAKIS-Tarpusavio operacijos-vidines operacijos-ketv-2010 11 15" xfId="468"/>
    <cellStyle name="Normal 16 13 5" xfId="469"/>
    <cellStyle name="Normal 16 13 6" xfId="470"/>
    <cellStyle name="Normal 16 13 7" xfId="471"/>
    <cellStyle name="Normal 16 13 9" xfId="472"/>
    <cellStyle name="Normal 16 13_VSAKIS-Tarpusavio operacijos-vidines operacijos-ketv-2010 11 15" xfId="473"/>
    <cellStyle name="Normal 16 14" xfId="474"/>
    <cellStyle name="Normal 16 14 2" xfId="475"/>
    <cellStyle name="Normal 16 14 2 2" xfId="476"/>
    <cellStyle name="Normal 16 14 2 3" xfId="477"/>
    <cellStyle name="Normal 16 14 2_VSAKIS-Tarpusavio operacijos-vidines operacijos-ketv-2010 11 15" xfId="478"/>
    <cellStyle name="Normal 16 14 3" xfId="479"/>
    <cellStyle name="Normal 16 14 4" xfId="480"/>
    <cellStyle name="Normal 16 14_VSAKIS-Tarpusavio operacijos-vidines operacijos-ketv-2010 11 15" xfId="481"/>
    <cellStyle name="Normal 16 15" xfId="482"/>
    <cellStyle name="Normal 16 15 2" xfId="483"/>
    <cellStyle name="Normal 16 15 3" xfId="484"/>
    <cellStyle name="Normal 16 15_VSAKIS-Tarpusavio operacijos-vidines operacijos-ketv-2010 11 15" xfId="485"/>
    <cellStyle name="Normal 16 16" xfId="486"/>
    <cellStyle name="Normal 16 17" xfId="487"/>
    <cellStyle name="Normal 16 18" xfId="488"/>
    <cellStyle name="Normal 16 2" xfId="489"/>
    <cellStyle name="Normal 16 2 2" xfId="490"/>
    <cellStyle name="Normal 16 2 2 2" xfId="491"/>
    <cellStyle name="Normal 16 2 2 3" xfId="492"/>
    <cellStyle name="Normal 16 2 3" xfId="493"/>
    <cellStyle name="Normal 16 2 3 2" xfId="494"/>
    <cellStyle name="Normal 16 2 3 3" xfId="495"/>
    <cellStyle name="Normal 16 2 4" xfId="496"/>
    <cellStyle name="Normal 16 2 5" xfId="497"/>
    <cellStyle name="Normal 16 3" xfId="498"/>
    <cellStyle name="Normal 16 3 2" xfId="499"/>
    <cellStyle name="Normal 16 3 2 2" xfId="500"/>
    <cellStyle name="Normal 16 3 2 3" xfId="501"/>
    <cellStyle name="Normal 16 3 3" xfId="502"/>
    <cellStyle name="Normal 16 3 4" xfId="503"/>
    <cellStyle name="Normal 16 4" xfId="504"/>
    <cellStyle name="Normal 16 4 2" xfId="505"/>
    <cellStyle name="Normal 16 4 2 2" xfId="506"/>
    <cellStyle name="Normal 16 4 2 3" xfId="507"/>
    <cellStyle name="Normal 16 4 3" xfId="508"/>
    <cellStyle name="Normal 16 4 4" xfId="509"/>
    <cellStyle name="Normal 16 5" xfId="510"/>
    <cellStyle name="Normal 16 5 2" xfId="511"/>
    <cellStyle name="Normal 16 5 2 2" xfId="512"/>
    <cellStyle name="Normal 16 5 2 3" xfId="513"/>
    <cellStyle name="Normal 16 5 3" xfId="514"/>
    <cellStyle name="Normal 16 5 4" xfId="515"/>
    <cellStyle name="Normal 16 6" xfId="516"/>
    <cellStyle name="Normal 16 6 2" xfId="517"/>
    <cellStyle name="Normal 16 6 2 2" xfId="518"/>
    <cellStyle name="Normal 16 6 2 3" xfId="519"/>
    <cellStyle name="Normal 16 6 3" xfId="520"/>
    <cellStyle name="Normal 16 6 4" xfId="521"/>
    <cellStyle name="Normal 16 7" xfId="522"/>
    <cellStyle name="Normal 16 7 2" xfId="523"/>
    <cellStyle name="Normal 16 7 2 2" xfId="524"/>
    <cellStyle name="Normal 16 7 2 3" xfId="525"/>
    <cellStyle name="Normal 16 7 3" xfId="526"/>
    <cellStyle name="Normal 16 7 4" xfId="527"/>
    <cellStyle name="Normal 16 7 5" xfId="528"/>
    <cellStyle name="Normal 16 7 6" xfId="529"/>
    <cellStyle name="Normal 16 7_VSAKIS-Tarpusavio operacijos-2010 11 12" xfId="530"/>
    <cellStyle name="Normal 16 8" xfId="531"/>
    <cellStyle name="Normal 16 8 2" xfId="532"/>
    <cellStyle name="Normal 16 8 2 2" xfId="533"/>
    <cellStyle name="Normal 16 8 2 3" xfId="534"/>
    <cellStyle name="Normal 16 8 3" xfId="535"/>
    <cellStyle name="Normal 16 8 4" xfId="536"/>
    <cellStyle name="Normal 16 9" xfId="537"/>
    <cellStyle name="Normal 16 9 2" xfId="538"/>
    <cellStyle name="Normal 16 9 2 2" xfId="539"/>
    <cellStyle name="Normal 16 9 2 3" xfId="540"/>
    <cellStyle name="Normal 16 9 3" xfId="541"/>
    <cellStyle name="Normal 16 9 4" xfId="542"/>
    <cellStyle name="Normal 17" xfId="543"/>
    <cellStyle name="Normal 17 10" xfId="544"/>
    <cellStyle name="Normal 17 10 2" xfId="545"/>
    <cellStyle name="Normal 17 10 2 2" xfId="546"/>
    <cellStyle name="Normal 17 10 2 3" xfId="547"/>
    <cellStyle name="Normal 17 10 3" xfId="548"/>
    <cellStyle name="Normal 17 10 7" xfId="549"/>
    <cellStyle name="Normal 17 11" xfId="550"/>
    <cellStyle name="Normal 17 11 2" xfId="551"/>
    <cellStyle name="Normal 17 11 3" xfId="552"/>
    <cellStyle name="Normal 17 11 4" xfId="553"/>
    <cellStyle name="Normal 17 11 5" xfId="554"/>
    <cellStyle name="Normal 17 11 6" xfId="555"/>
    <cellStyle name="Normal 17 11_VSAKIS-Tarpusavio operacijos-2010 11 12" xfId="556"/>
    <cellStyle name="Normal 17 12" xfId="557"/>
    <cellStyle name="Normal 17 12 2" xfId="558"/>
    <cellStyle name="Normal 17 12 3" xfId="559"/>
    <cellStyle name="Normal 17 13" xfId="560"/>
    <cellStyle name="Normal 17 13 2" xfId="561"/>
    <cellStyle name="Normal 17 13 3" xfId="562"/>
    <cellStyle name="Normal 17 14" xfId="563"/>
    <cellStyle name="Normal 17 2" xfId="564"/>
    <cellStyle name="Normal 17 2 2" xfId="565"/>
    <cellStyle name="Normal 17 2 2 2" xfId="566"/>
    <cellStyle name="Normal 17 2 2 3" xfId="567"/>
    <cellStyle name="Normal 17 2 3" xfId="568"/>
    <cellStyle name="Normal 17 2 4" xfId="569"/>
    <cellStyle name="Normal 17 3" xfId="570"/>
    <cellStyle name="Normal 17 3 2" xfId="571"/>
    <cellStyle name="Normal 17 3 2 2" xfId="572"/>
    <cellStyle name="Normal 17 3 2 3" xfId="573"/>
    <cellStyle name="Normal 17 3 3" xfId="574"/>
    <cellStyle name="Normal 17 3 4" xfId="575"/>
    <cellStyle name="Normal 17 4" xfId="576"/>
    <cellStyle name="Normal 17 4 2" xfId="577"/>
    <cellStyle name="Normal 17 4 2 2" xfId="578"/>
    <cellStyle name="Normal 17 4 2 3" xfId="579"/>
    <cellStyle name="Normal 17 4 3" xfId="580"/>
    <cellStyle name="Normal 17 4 4" xfId="581"/>
    <cellStyle name="Normal 17 5" xfId="582"/>
    <cellStyle name="Normal 17 5 2" xfId="583"/>
    <cellStyle name="Normal 17 5 2 2" xfId="584"/>
    <cellStyle name="Normal 17 5 2 3" xfId="585"/>
    <cellStyle name="Normal 17 5 3" xfId="586"/>
    <cellStyle name="Normal 17 5 4" xfId="587"/>
    <cellStyle name="Normal 17 6" xfId="588"/>
    <cellStyle name="Normal 17 6 2" xfId="589"/>
    <cellStyle name="Normal 17 6 2 2" xfId="590"/>
    <cellStyle name="Normal 17 6 2 3" xfId="591"/>
    <cellStyle name="Normal 17 6 3" xfId="592"/>
    <cellStyle name="Normal 17 6 4" xfId="593"/>
    <cellStyle name="Normal 17 7" xfId="594"/>
    <cellStyle name="Normal 17 7 2" xfId="595"/>
    <cellStyle name="Normal 17 7 2 2" xfId="596"/>
    <cellStyle name="Normal 17 7 2 3" xfId="597"/>
    <cellStyle name="Normal 17 7 3" xfId="598"/>
    <cellStyle name="Normal 17 7 4" xfId="599"/>
    <cellStyle name="Normal 17 8" xfId="600"/>
    <cellStyle name="Normal 17 8 2" xfId="601"/>
    <cellStyle name="Normal 17 8 2 2" xfId="602"/>
    <cellStyle name="Normal 17 8 2 3" xfId="603"/>
    <cellStyle name="Normal 17 8 3" xfId="604"/>
    <cellStyle name="Normal 17 8 4" xfId="605"/>
    <cellStyle name="Normal 17 9" xfId="606"/>
    <cellStyle name="Normal 17 9 2" xfId="607"/>
    <cellStyle name="Normal 17 9 2 2" xfId="608"/>
    <cellStyle name="Normal 17 9 2 3" xfId="609"/>
    <cellStyle name="Normal 17 9 3" xfId="610"/>
    <cellStyle name="Normal 17 9 4" xfId="611"/>
    <cellStyle name="Normal 18" xfId="612"/>
    <cellStyle name="Normal 18 2" xfId="613"/>
    <cellStyle name="Normal 18 2 2" xfId="614"/>
    <cellStyle name="Normal 18 2 3" xfId="615"/>
    <cellStyle name="Normal 18 3" xfId="616"/>
    <cellStyle name="Normal 18 3 2" xfId="617"/>
    <cellStyle name="Normal 18 3 2 2" xfId="618"/>
    <cellStyle name="Normal 18 3 2 2 2" xfId="619"/>
    <cellStyle name="Normal 18 3 2 2 3" xfId="620"/>
    <cellStyle name="Normal 18 3 2 2_VSAKIS-Tarpusavio operacijos-vidines operacijos-ketv-2010 11 15" xfId="621"/>
    <cellStyle name="Normal 18 3 2 3" xfId="622"/>
    <cellStyle name="Normal 18 3 2 4" xfId="623"/>
    <cellStyle name="Normal 18 3 2_VSAKIS-Tarpusavio operacijos-vidines operacijos-ketv-2010 11 15" xfId="624"/>
    <cellStyle name="Normal 18 3 3" xfId="625"/>
    <cellStyle name="Normal 18 3 3 2" xfId="626"/>
    <cellStyle name="Normal 18 3 3 2 2" xfId="627"/>
    <cellStyle name="Normal 18 3 3 2 3" xfId="628"/>
    <cellStyle name="Normal 18 3 3 2_VSAKIS-Tarpusavio operacijos-vidines operacijos-ketv-2010 11 15" xfId="629"/>
    <cellStyle name="Normal 18 3 3 3" xfId="630"/>
    <cellStyle name="Normal 18 3 3 4" xfId="631"/>
    <cellStyle name="Normal 18 3 3_VSAKIS-Tarpusavio operacijos-vidines operacijos-ketv-2010 11 15" xfId="632"/>
    <cellStyle name="Normal 18 3 4" xfId="633"/>
    <cellStyle name="Normal 18 3 4 2" xfId="634"/>
    <cellStyle name="Normal 18 3 4 3" xfId="635"/>
    <cellStyle name="Normal 18 3 4_VSAKIS-Tarpusavio operacijos-vidines operacijos-ketv-2010 11 15" xfId="636"/>
    <cellStyle name="Normal 18 3 5" xfId="637"/>
    <cellStyle name="Normal 18 3 6" xfId="638"/>
    <cellStyle name="Normal 18 3_VSAKIS-Tarpusavio operacijos-vidines operacijos-ketv-2010 11 15" xfId="639"/>
    <cellStyle name="Normal 18 4" xfId="640"/>
    <cellStyle name="Normal 18 4 2" xfId="641"/>
    <cellStyle name="Normal 18 4 2 2" xfId="642"/>
    <cellStyle name="Normal 18 4 2 3" xfId="643"/>
    <cellStyle name="Normal 18 4 2_VSAKIS-Tarpusavio operacijos-vidines operacijos-ketv-2010 11 15" xfId="644"/>
    <cellStyle name="Normal 18 4 3" xfId="645"/>
    <cellStyle name="Normal 18 4 4" xfId="646"/>
    <cellStyle name="Normal 18 4_VSAKIS-Tarpusavio operacijos-vidines operacijos-ketv-2010 11 15" xfId="647"/>
    <cellStyle name="Normal 18 5" xfId="648"/>
    <cellStyle name="Normal 18 5 2" xfId="649"/>
    <cellStyle name="Normal 18 5 3" xfId="650"/>
    <cellStyle name="Normal 18 5_VSAKIS-Tarpusavio operacijos-vidines operacijos-ketv-2010 11 15" xfId="651"/>
    <cellStyle name="Normal 18 6" xfId="652"/>
    <cellStyle name="Normal 18 7" xfId="653"/>
    <cellStyle name="Normal 18 8" xfId="654"/>
    <cellStyle name="Normal 19" xfId="655"/>
    <cellStyle name="Normal 19 10" xfId="656"/>
    <cellStyle name="Normal 19 2" xfId="657"/>
    <cellStyle name="Normal 19 2 2" xfId="658"/>
    <cellStyle name="Normal 19 2 3" xfId="659"/>
    <cellStyle name="Normal 19 2 6" xfId="660"/>
    <cellStyle name="Normal 19 2_VSAKIS-Tarpusavio operacijos-2010 11 12" xfId="661"/>
    <cellStyle name="Normal 19 3" xfId="662"/>
    <cellStyle name="Normal 19 3 2" xfId="663"/>
    <cellStyle name="Normal 19 3 2 2" xfId="664"/>
    <cellStyle name="Normal 19 3 2 2 2" xfId="665"/>
    <cellStyle name="Normal 19 3 2 2 3" xfId="666"/>
    <cellStyle name="Normal 19 3 2 2_VSAKIS-Tarpusavio operacijos-vidines operacijos-ketv-2010 11 15" xfId="667"/>
    <cellStyle name="Normal 19 3 2 3" xfId="668"/>
    <cellStyle name="Normal 19 3 2 4" xfId="669"/>
    <cellStyle name="Normal 19 3 2_VSAKIS-Tarpusavio operacijos-vidines operacijos-ketv-2010 11 15" xfId="670"/>
    <cellStyle name="Normal 19 3 3" xfId="671"/>
    <cellStyle name="Normal 19 3 3 2" xfId="672"/>
    <cellStyle name="Normal 19 3 3 2 2" xfId="673"/>
    <cellStyle name="Normal 19 3 3 2 3" xfId="674"/>
    <cellStyle name="Normal 19 3 3 2_VSAKIS-Tarpusavio operacijos-vidines operacijos-ketv-2010 11 15" xfId="675"/>
    <cellStyle name="Normal 19 3 3 3" xfId="676"/>
    <cellStyle name="Normal 19 3 3 4" xfId="677"/>
    <cellStyle name="Normal 19 3 3_VSAKIS-Tarpusavio operacijos-vidines operacijos-ketv-2010 11 15" xfId="678"/>
    <cellStyle name="Normal 19 3 4" xfId="679"/>
    <cellStyle name="Normal 19 3 4 2" xfId="680"/>
    <cellStyle name="Normal 19 3 4 3" xfId="681"/>
    <cellStyle name="Normal 19 3 4_VSAKIS-Tarpusavio operacijos-vidines operacijos-ketv-2010 11 15" xfId="682"/>
    <cellStyle name="Normal 19 3 5" xfId="683"/>
    <cellStyle name="Normal 19 3 6" xfId="684"/>
    <cellStyle name="Normal 19 3 7" xfId="685"/>
    <cellStyle name="Normal 19 3 7 2" xfId="686"/>
    <cellStyle name="Normal 19 3 8" xfId="687"/>
    <cellStyle name="Normal 19 3_VSAKIS-Tarpusavio operacijos-vidines operacijos-ketv-2010 11 15" xfId="688"/>
    <cellStyle name="Normal 19 4" xfId="689"/>
    <cellStyle name="Normal 19 4 2" xfId="690"/>
    <cellStyle name="Normal 19 4 2 2" xfId="691"/>
    <cellStyle name="Normal 19 4 2 3" xfId="692"/>
    <cellStyle name="Normal 19 4 2_VSAKIS-Tarpusavio operacijos-vidines operacijos-ketv-2010 11 15" xfId="693"/>
    <cellStyle name="Normal 19 4 3" xfId="694"/>
    <cellStyle name="Normal 19 4 4" xfId="695"/>
    <cellStyle name="Normal 19 4_VSAKIS-Tarpusavio operacijos-vidines operacijos-ketv-2010 11 15" xfId="696"/>
    <cellStyle name="Normal 19 5" xfId="697"/>
    <cellStyle name="Normal 19 5 2" xfId="698"/>
    <cellStyle name="Normal 19 5 3" xfId="699"/>
    <cellStyle name="Normal 19 5_VSAKIS-Tarpusavio operacijos-vidines operacijos-ketv-2010 11 15" xfId="700"/>
    <cellStyle name="Normal 19 6" xfId="701"/>
    <cellStyle name="Normal 19 7" xfId="702"/>
    <cellStyle name="Normal 19 8" xfId="703"/>
    <cellStyle name="Normal 19 9" xfId="704"/>
    <cellStyle name="Normal 19_VSAKIS-Tarpusavio operacijos-2010 11 12" xfId="705"/>
    <cellStyle name="Normal 2" xfId="706"/>
    <cellStyle name="Normal 2 10" xfId="707"/>
    <cellStyle name="Normal 2 11" xfId="708"/>
    <cellStyle name="Normal 2 2" xfId="709"/>
    <cellStyle name="Normal 2 2 2" xfId="710"/>
    <cellStyle name="Normal 2 2 2 2" xfId="711"/>
    <cellStyle name="Normal 2 2 2 2 2" xfId="712"/>
    <cellStyle name="Normal 2 2 2 2 3" xfId="713"/>
    <cellStyle name="Normal 2 2 2 3" xfId="714"/>
    <cellStyle name="Normal 2 2 2 4" xfId="715"/>
    <cellStyle name="Normal 2 2 2 41" xfId="716"/>
    <cellStyle name="Normal 2 2 2 5" xfId="717"/>
    <cellStyle name="Normal 2 2 2 6" xfId="718"/>
    <cellStyle name="Normal 2 2 2 7" xfId="719"/>
    <cellStyle name="Normal 2 2 2_VSAKIS-Tarpusavio operacijos-2010 11 12" xfId="720"/>
    <cellStyle name="Normal 2 2 3" xfId="721"/>
    <cellStyle name="Normal 2 2 3 2" xfId="722"/>
    <cellStyle name="Normal 2 2 3 3" xfId="723"/>
    <cellStyle name="Normal 2 2 4" xfId="724"/>
    <cellStyle name="Normal 2 2_VSAKIS-Tarpusavio operacijos-2010 11 12" xfId="725"/>
    <cellStyle name="Normal 2 3" xfId="726"/>
    <cellStyle name="Normal 2 3 2" xfId="727"/>
    <cellStyle name="Normal 2 3 2 2" xfId="728"/>
    <cellStyle name="Normal 2 3 2 3" xfId="729"/>
    <cellStyle name="Normal 2 3 3" xfId="730"/>
    <cellStyle name="Normal 2 3 3 2" xfId="731"/>
    <cellStyle name="Normal 2 3 3 3" xfId="732"/>
    <cellStyle name="Normal 2 3 4" xfId="733"/>
    <cellStyle name="Normal 2 3 5" xfId="734"/>
    <cellStyle name="Normal 2 3 6" xfId="735"/>
    <cellStyle name="Normal 2 3 7" xfId="736"/>
    <cellStyle name="Normal 2 4" xfId="737"/>
    <cellStyle name="Normal 2 5" xfId="738"/>
    <cellStyle name="Normal 2 5 2" xfId="739"/>
    <cellStyle name="Normal 2 5 2 2" xfId="740"/>
    <cellStyle name="Normal 2 5 2 2 2" xfId="741"/>
    <cellStyle name="Normal 2 5 2 2 3" xfId="742"/>
    <cellStyle name="Normal 2 5 2 2_VSAKIS-Tarpusavio operacijos-vidines operacijos-ketv-2010 11 15" xfId="743"/>
    <cellStyle name="Normal 2 5 2 3" xfId="744"/>
    <cellStyle name="Normal 2 5 2 4" xfId="745"/>
    <cellStyle name="Normal 2 5 2_VSAKIS-Tarpusavio operacijos-vidines operacijos-ketv-2010 11 15" xfId="746"/>
    <cellStyle name="Normal 2 5 3" xfId="747"/>
    <cellStyle name="Normal 2 5 3 2" xfId="748"/>
    <cellStyle name="Normal 2 5 3 2 2" xfId="749"/>
    <cellStyle name="Normal 2 5 3 2 3" xfId="750"/>
    <cellStyle name="Normal 2 5 3 2_VSAKIS-Tarpusavio operacijos-vidines operacijos-ketv-2010 11 15" xfId="751"/>
    <cellStyle name="Normal 2 5 3 3" xfId="752"/>
    <cellStyle name="Normal 2 5 3 4" xfId="753"/>
    <cellStyle name="Normal 2 5 3_VSAKIS-Tarpusavio operacijos-vidines operacijos-ketv-2010 11 15" xfId="754"/>
    <cellStyle name="Normal 2 5 4" xfId="755"/>
    <cellStyle name="Normal 2 5 4 2" xfId="756"/>
    <cellStyle name="Normal 2 5 4 3" xfId="757"/>
    <cellStyle name="Normal 2 5 4_VSAKIS-Tarpusavio operacijos-vidines operacijos-ketv-2010 11 15" xfId="758"/>
    <cellStyle name="Normal 2 5 5" xfId="759"/>
    <cellStyle name="Normal 2 5 6" xfId="760"/>
    <cellStyle name="Normal 2 5 7" xfId="761"/>
    <cellStyle name="Normal 2 5_VSAKIS-Tarpusavio operacijos-vidines operacijos-ketv-2010 11 15" xfId="762"/>
    <cellStyle name="Normal 2 6" xfId="763"/>
    <cellStyle name="Normal 2 6 2" xfId="764"/>
    <cellStyle name="Normal 2 6 2 2" xfId="765"/>
    <cellStyle name="Normal 2 6 2 3" xfId="766"/>
    <cellStyle name="Normal 2 6 2_VSAKIS-Tarpusavio operacijos-vidines operacijos-ketv-2010 11 15" xfId="767"/>
    <cellStyle name="Normal 2 6 3" xfId="768"/>
    <cellStyle name="Normal 2 6 4" xfId="769"/>
    <cellStyle name="Normal 2 6_VSAKIS-Tarpusavio operacijos-vidines operacijos-ketv-2010 11 15" xfId="770"/>
    <cellStyle name="Normal 2 7" xfId="771"/>
    <cellStyle name="Normal 2 7 2" xfId="772"/>
    <cellStyle name="Normal 2 7 3" xfId="773"/>
    <cellStyle name="Normal 2 7_VSAKIS-Tarpusavio operacijos-vidines operacijos-ketv-2010 11 15" xfId="774"/>
    <cellStyle name="Normal 2 8" xfId="775"/>
    <cellStyle name="Normal 2 9" xfId="776"/>
    <cellStyle name="Normal 2 9 2" xfId="777"/>
    <cellStyle name="Normal 2_VSAKIS-Tarpusavio operacijos-2010 11 12" xfId="778"/>
    <cellStyle name="Normal 20" xfId="779"/>
    <cellStyle name="Normal 20 2" xfId="780"/>
    <cellStyle name="Normal 20 2 2" xfId="781"/>
    <cellStyle name="Normal 20 2 3" xfId="782"/>
    <cellStyle name="Normal 20 2 4" xfId="783"/>
    <cellStyle name="Normal 20 2_VSAKIS-Tarpusavio operacijos-2010 11 12" xfId="784"/>
    <cellStyle name="Normal 20 3" xfId="785"/>
    <cellStyle name="Normal 20 4" xfId="786"/>
    <cellStyle name="Normal 20 41" xfId="787"/>
    <cellStyle name="Normal 20 41 2" xfId="788"/>
    <cellStyle name="Normal 20 5" xfId="789"/>
    <cellStyle name="Normal 20 6" xfId="790"/>
    <cellStyle name="Normal 20_VSAKIS-Tarpusavio operacijos-2010 11 12" xfId="791"/>
    <cellStyle name="Normal 21" xfId="792"/>
    <cellStyle name="Normal 21 10" xfId="793"/>
    <cellStyle name="Normal 21 11" xfId="794"/>
    <cellStyle name="Normal 21 12" xfId="795"/>
    <cellStyle name="Normal 21 2" xfId="796"/>
    <cellStyle name="Normal 21 2 11" xfId="797"/>
    <cellStyle name="Normal 21 2 2" xfId="798"/>
    <cellStyle name="Normal 21 2 2 2" xfId="799"/>
    <cellStyle name="Normal 21 2 2 2 2" xfId="800"/>
    <cellStyle name="Normal 21 2 2 2 3" xfId="801"/>
    <cellStyle name="Normal 21 2 2 2_VSAKIS-Tarpusavio operacijos-vidines operacijos-ketv-2010 11 15" xfId="802"/>
    <cellStyle name="Normal 21 2 2 3" xfId="803"/>
    <cellStyle name="Normal 21 2 2 4" xfId="804"/>
    <cellStyle name="Normal 21 2 2 5" xfId="805"/>
    <cellStyle name="Normal 21 2 2 5 2" xfId="806"/>
    <cellStyle name="Normal 21 2 2 5 7" xfId="807"/>
    <cellStyle name="Normal 21 2 2 5_VSAKIS-Tarpusavio operacijos-vidines operacijos-ketv-2010 11 15" xfId="808"/>
    <cellStyle name="Normal 21 2 2_VSAKIS-Tarpusavio operacijos-vidines operacijos-ketv-2010 11 15" xfId="809"/>
    <cellStyle name="Normal 21 2 3" xfId="810"/>
    <cellStyle name="Normal 21 2 3 2" xfId="811"/>
    <cellStyle name="Normal 21 2 3 3" xfId="812"/>
    <cellStyle name="Normal 21 2 3_VSAKIS-Tarpusavio operacijos-vidines operacijos-ketv-2010 11 15" xfId="813"/>
    <cellStyle name="Normal 21 2 4" xfId="814"/>
    <cellStyle name="Normal 21 2 5" xfId="815"/>
    <cellStyle name="Normal 21 2 6" xfId="816"/>
    <cellStyle name="Normal 21 2 6 2" xfId="817"/>
    <cellStyle name="Normal 21 2 6_VSAKIS-Tarpusavio operacijos-vidines operacijos-ketv-2010 11 15" xfId="818"/>
    <cellStyle name="Normal 21 2_VSAKIS-Tarpusavio operacijos-vidines operacijos-ketv-2010 11 15" xfId="819"/>
    <cellStyle name="Normal 21 3" xfId="820"/>
    <cellStyle name="Normal 21 3 10" xfId="821"/>
    <cellStyle name="Normal 21 3 2" xfId="822"/>
    <cellStyle name="Normal 21 3 2 2" xfId="823"/>
    <cellStyle name="Normal 21 3 2 3" xfId="824"/>
    <cellStyle name="Normal 21 3 2_VSAKIS-Tarpusavio operacijos-vidines operacijos-ketv-2010 11 15" xfId="825"/>
    <cellStyle name="Normal 21 3 3" xfId="826"/>
    <cellStyle name="Normal 21 3 4" xfId="827"/>
    <cellStyle name="Normal 21 3 5" xfId="828"/>
    <cellStyle name="Normal 21 3_VSAKIS-Tarpusavio operacijos-vidines operacijos-ketv-2010 11 15" xfId="829"/>
    <cellStyle name="Normal 21 4" xfId="830"/>
    <cellStyle name="Normal 21 4 2" xfId="831"/>
    <cellStyle name="Normal 21 4 2 2" xfId="832"/>
    <cellStyle name="Normal 21 4 2 3" xfId="833"/>
    <cellStyle name="Normal 21 4 2_VSAKIS-Tarpusavio operacijos-vidines operacijos-ketv-2010 11 15" xfId="834"/>
    <cellStyle name="Normal 21 4 3" xfId="835"/>
    <cellStyle name="Normal 21 4 4" xfId="836"/>
    <cellStyle name="Normal 21 4_VSAKIS-Tarpusavio operacijos-vidines operacijos-ketv-2010 11 15" xfId="837"/>
    <cellStyle name="Normal 21 5" xfId="838"/>
    <cellStyle name="Normal 21 5 2" xfId="839"/>
    <cellStyle name="Normal 21 5 3" xfId="840"/>
    <cellStyle name="Normal 21 5 4" xfId="841"/>
    <cellStyle name="Normal 21 5 9" xfId="842"/>
    <cellStyle name="Normal 21 5_VSAKIS-Tarpusavio operacijos-vidines operacijos-ketv-2010 11 15" xfId="843"/>
    <cellStyle name="Normal 21 6" xfId="844"/>
    <cellStyle name="Normal 21 6 10" xfId="845"/>
    <cellStyle name="Normal 21 6 2" xfId="846"/>
    <cellStyle name="Normal 21 6 3" xfId="847"/>
    <cellStyle name="Normal 21 6 3 2" xfId="848"/>
    <cellStyle name="Normal 21 6 3_VSAKIS-Tarpusavio operacijos-vidines operacijos-ketv-2010 11 15" xfId="849"/>
    <cellStyle name="Normal 21 6 4" xfId="850"/>
    <cellStyle name="Normal 21 6 5" xfId="851"/>
    <cellStyle name="Normal 21 6 6" xfId="852"/>
    <cellStyle name="Normal 21 6_VSAKIS-Tarpusavio operacijos-vidines operacijos-ketv-2010 11 15" xfId="853"/>
    <cellStyle name="Normal 21 7" xfId="854"/>
    <cellStyle name="Normal 21 8" xfId="855"/>
    <cellStyle name="Normal 21 8 2" xfId="856"/>
    <cellStyle name="Normal 21 8 3" xfId="857"/>
    <cellStyle name="Normal 21 8_VSAKIS-Tarpusavio operacijos-vidines operacijos-ketv-2010 11 15" xfId="858"/>
    <cellStyle name="Normal 21 9" xfId="859"/>
    <cellStyle name="Normal 21_VSAKIS-Tarpusavio operacijos-2010 11 12" xfId="860"/>
    <cellStyle name="Normal 22" xfId="861"/>
    <cellStyle name="Normal 22 2" xfId="862"/>
    <cellStyle name="Normal 22 2 2" xfId="863"/>
    <cellStyle name="Normal 22 2 3" xfId="864"/>
    <cellStyle name="Normal 22 3" xfId="865"/>
    <cellStyle name="Normal 22_VSAKIS-D.A.2.4-PD-2priedas-2010 10 06-EY_ old" xfId="866"/>
    <cellStyle name="Normal 23" xfId="867"/>
    <cellStyle name="Normal 23 2" xfId="868"/>
    <cellStyle name="Normal 23 2 2" xfId="869"/>
    <cellStyle name="Normal 23 2 3" xfId="870"/>
    <cellStyle name="Normal 23 3" xfId="871"/>
    <cellStyle name="Normal 23 3 2" xfId="872"/>
    <cellStyle name="Normal 23 3 3" xfId="873"/>
    <cellStyle name="Normal 23 4" xfId="874"/>
    <cellStyle name="Normal 23 5" xfId="875"/>
    <cellStyle name="Normal 24" xfId="876"/>
    <cellStyle name="Normal 24 2" xfId="877"/>
    <cellStyle name="Normal 24 3" xfId="878"/>
    <cellStyle name="Normal 25" xfId="879"/>
    <cellStyle name="Normal 25 2" xfId="880"/>
    <cellStyle name="Normal 25_VSAKIS-Tarpusavio operacijos-vidines operacijos-ketv-2010 11 15" xfId="881"/>
    <cellStyle name="Normal 26" xfId="882"/>
    <cellStyle name="Normal 26 2" xfId="883"/>
    <cellStyle name="Normal 26 3" xfId="884"/>
    <cellStyle name="Normal 26 6" xfId="885"/>
    <cellStyle name="Normal 27" xfId="886"/>
    <cellStyle name="Normal 27 2" xfId="887"/>
    <cellStyle name="Normal 27 6" xfId="888"/>
    <cellStyle name="Normal 28" xfId="889"/>
    <cellStyle name="Normal 28 2" xfId="890"/>
    <cellStyle name="Normal 28 3" xfId="891"/>
    <cellStyle name="Normal 29" xfId="892"/>
    <cellStyle name="Normal 3" xfId="893"/>
    <cellStyle name="Normal 3 2" xfId="894"/>
    <cellStyle name="Normal 3 3" xfId="895"/>
    <cellStyle name="Normal 3 3 2" xfId="896"/>
    <cellStyle name="Normal 3 3 2 2" xfId="897"/>
    <cellStyle name="Normal 3 3 2 3" xfId="898"/>
    <cellStyle name="Normal 3 3 3" xfId="899"/>
    <cellStyle name="Normal 3 3 4" xfId="900"/>
    <cellStyle name="Normal 3 4" xfId="901"/>
    <cellStyle name="Normal 3 5" xfId="902"/>
    <cellStyle name="Normal 3 6" xfId="903"/>
    <cellStyle name="Normal 3 8" xfId="904"/>
    <cellStyle name="Normal 3_VSAKIS-Tarpusavio operacijos-2010 11 12" xfId="905"/>
    <cellStyle name="Normal 30" xfId="906"/>
    <cellStyle name="Normal 31" xfId="907"/>
    <cellStyle name="Normal 32" xfId="908"/>
    <cellStyle name="Normal 4" xfId="909"/>
    <cellStyle name="Normal 4 2" xfId="910"/>
    <cellStyle name="Normal 4 3" xfId="911"/>
    <cellStyle name="Normal 4 4" xfId="912"/>
    <cellStyle name="Normal 4 5" xfId="913"/>
    <cellStyle name="Normal 4 6" xfId="914"/>
    <cellStyle name="Normal 4_VSAKIS-Tarpusavio operacijos-2010 11 12" xfId="915"/>
    <cellStyle name="Normal 5" xfId="916"/>
    <cellStyle name="Normal 5 2" xfId="917"/>
    <cellStyle name="Normal 5 3" xfId="918"/>
    <cellStyle name="Normal 5 4" xfId="919"/>
    <cellStyle name="Normal 5 4 2" xfId="920"/>
    <cellStyle name="Normal 5 5" xfId="921"/>
    <cellStyle name="Normal 5 6" xfId="922"/>
    <cellStyle name="Normal 6" xfId="923"/>
    <cellStyle name="Normal 6 2" xfId="924"/>
    <cellStyle name="Normal 6 3" xfId="925"/>
    <cellStyle name="Normal 6 4" xfId="926"/>
    <cellStyle name="Normal 7" xfId="927"/>
    <cellStyle name="Normal 7 2" xfId="928"/>
    <cellStyle name="Normal 7 3" xfId="929"/>
    <cellStyle name="Normal 7 4" xfId="930"/>
    <cellStyle name="Normal 7 4 2" xfId="931"/>
    <cellStyle name="Normal 7 5" xfId="932"/>
    <cellStyle name="Normal 7 6" xfId="933"/>
    <cellStyle name="Normal 8" xfId="934"/>
    <cellStyle name="Normal 8 2" xfId="935"/>
    <cellStyle name="Normal 8 3" xfId="936"/>
    <cellStyle name="Normal 9" xfId="937"/>
    <cellStyle name="Normal 9 2" xfId="938"/>
    <cellStyle name="Normal 9 3" xfId="939"/>
    <cellStyle name="Normal_3VSAFASpp" xfId="940"/>
    <cellStyle name="Normal_4VSAFASpp" xfId="941"/>
    <cellStyle name="Normal_5VSAFASpp" xfId="942"/>
    <cellStyle name="Note" xfId="943"/>
    <cellStyle name="Note 10" xfId="944"/>
    <cellStyle name="Note 2" xfId="945"/>
    <cellStyle name="Note 2 2" xfId="946"/>
    <cellStyle name="Note 2 3" xfId="947"/>
    <cellStyle name="Note 3" xfId="948"/>
    <cellStyle name="Note 3 2" xfId="949"/>
    <cellStyle name="Note 3 3" xfId="950"/>
    <cellStyle name="Note 4" xfId="951"/>
    <cellStyle name="Note 4 2" xfId="952"/>
    <cellStyle name="Note 4 3" xfId="953"/>
    <cellStyle name="Note 5" xfId="954"/>
    <cellStyle name="Note 5 2" xfId="955"/>
    <cellStyle name="Note 5 3" xfId="956"/>
    <cellStyle name="Note 6" xfId="957"/>
    <cellStyle name="Note 6 2" xfId="958"/>
    <cellStyle name="Note 6 3" xfId="959"/>
    <cellStyle name="Note 7" xfId="960"/>
    <cellStyle name="Note 7 2" xfId="961"/>
    <cellStyle name="Note 7 3" xfId="962"/>
    <cellStyle name="Note 8" xfId="963"/>
    <cellStyle name="Note 8 2" xfId="964"/>
    <cellStyle name="Note 8 3" xfId="965"/>
    <cellStyle name="Note 9" xfId="966"/>
    <cellStyle name="Note 9 2" xfId="967"/>
    <cellStyle name="Note 9 3" xfId="968"/>
    <cellStyle name="Note_10VSAFAS2,3p" xfId="969"/>
    <cellStyle name="Output" xfId="970"/>
    <cellStyle name="Output 2" xfId="971"/>
    <cellStyle name="Output 3" xfId="972"/>
    <cellStyle name="Output 4" xfId="973"/>
    <cellStyle name="Output 5" xfId="974"/>
    <cellStyle name="Output 6" xfId="975"/>
    <cellStyle name="Output 7" xfId="976"/>
    <cellStyle name="Output 8" xfId="977"/>
    <cellStyle name="Output 9" xfId="978"/>
    <cellStyle name="Output_10VSAFAS2,3p" xfId="979"/>
    <cellStyle name="SAPBEXaggData" xfId="980"/>
    <cellStyle name="SAPBEXaggData 2" xfId="981"/>
    <cellStyle name="SAPBEXaggDataEmph" xfId="982"/>
    <cellStyle name="SAPBEXaggItem" xfId="983"/>
    <cellStyle name="SAPBEXaggItem 2" xfId="984"/>
    <cellStyle name="SAPBEXaggItemX" xfId="985"/>
    <cellStyle name="SAPBEXchaText" xfId="986"/>
    <cellStyle name="SAPBEXchaText 2" xfId="987"/>
    <cellStyle name="SAPBEXexcBad7" xfId="988"/>
    <cellStyle name="SAPBEXexcBad7 2" xfId="989"/>
    <cellStyle name="SAPBEXexcBad8" xfId="990"/>
    <cellStyle name="SAPBEXexcBad8 2" xfId="991"/>
    <cellStyle name="SAPBEXexcBad9" xfId="992"/>
    <cellStyle name="SAPBEXexcBad9 2" xfId="993"/>
    <cellStyle name="SAPBEXexcCritical4" xfId="994"/>
    <cellStyle name="SAPBEXexcCritical4 2" xfId="995"/>
    <cellStyle name="SAPBEXexcCritical5" xfId="996"/>
    <cellStyle name="SAPBEXexcCritical5 2" xfId="997"/>
    <cellStyle name="SAPBEXexcCritical6" xfId="998"/>
    <cellStyle name="SAPBEXexcCritical6 2" xfId="999"/>
    <cellStyle name="SAPBEXexcGood1" xfId="1000"/>
    <cellStyle name="SAPBEXexcGood1 2" xfId="1001"/>
    <cellStyle name="SAPBEXexcGood2" xfId="1002"/>
    <cellStyle name="SAPBEXexcGood2 2" xfId="1003"/>
    <cellStyle name="SAPBEXexcGood3" xfId="1004"/>
    <cellStyle name="SAPBEXexcGood3 2" xfId="1005"/>
    <cellStyle name="SAPBEXfilterDrill" xfId="1006"/>
    <cellStyle name="SAPBEXfilterDrill 2" xfId="1007"/>
    <cellStyle name="SAPBEXfilterItem" xfId="1008"/>
    <cellStyle name="SAPBEXfilterItem 2" xfId="1009"/>
    <cellStyle name="SAPBEXfilterItem 2 2" xfId="1010"/>
    <cellStyle name="SAPBEXfilterItem 2 3" xfId="1011"/>
    <cellStyle name="SAPBEXfilterItem 3" xfId="1012"/>
    <cellStyle name="SAPBEXfilterItem 4" xfId="1013"/>
    <cellStyle name="SAPBEXfilterText" xfId="1014"/>
    <cellStyle name="SAPBEXfilterText 2" xfId="1015"/>
    <cellStyle name="SAPBEXfilterText 2 2" xfId="1016"/>
    <cellStyle name="SAPBEXfilterText 2 3" xfId="1017"/>
    <cellStyle name="SAPBEXfilterText 3" xfId="1018"/>
    <cellStyle name="SAPBEXfilterText 4" xfId="1019"/>
    <cellStyle name="SAPBEXformats" xfId="1020"/>
    <cellStyle name="SAPBEXformats 2" xfId="1021"/>
    <cellStyle name="SAPBEXheaderItem" xfId="1022"/>
    <cellStyle name="SAPBEXheaderItem 2" xfId="1023"/>
    <cellStyle name="SAPBEXheaderText" xfId="1024"/>
    <cellStyle name="SAPBEXheaderText 2" xfId="1025"/>
    <cellStyle name="SAPBEXHLevel0" xfId="1026"/>
    <cellStyle name="SAPBEXHLevel0 2" xfId="1027"/>
    <cellStyle name="SAPBEXHLevel0X" xfId="1028"/>
    <cellStyle name="SAPBEXHLevel0X 2" xfId="1029"/>
    <cellStyle name="SAPBEXHLevel0X 3" xfId="1030"/>
    <cellStyle name="SAPBEXHLevel1" xfId="1031"/>
    <cellStyle name="SAPBEXHLevel1 2" xfId="1032"/>
    <cellStyle name="SAPBEXHLevel1X" xfId="1033"/>
    <cellStyle name="SAPBEXHLevel1X 2" xfId="1034"/>
    <cellStyle name="SAPBEXHLevel1X 3" xfId="1035"/>
    <cellStyle name="SAPBEXHLevel2" xfId="1036"/>
    <cellStyle name="SAPBEXHLevel2 2" xfId="1037"/>
    <cellStyle name="SAPBEXHLevel2X" xfId="1038"/>
    <cellStyle name="SAPBEXHLevel2X 2" xfId="1039"/>
    <cellStyle name="SAPBEXHLevel2X 3" xfId="1040"/>
    <cellStyle name="SAPBEXHLevel3" xfId="1041"/>
    <cellStyle name="SAPBEXHLevel3 2" xfId="1042"/>
    <cellStyle name="SAPBEXHLevel3X" xfId="1043"/>
    <cellStyle name="SAPBEXHLevel3X 2" xfId="1044"/>
    <cellStyle name="SAPBEXHLevel3X 3" xfId="1045"/>
    <cellStyle name="SAPBEXinputData" xfId="1046"/>
    <cellStyle name="SAPBEXinputData 2" xfId="1047"/>
    <cellStyle name="SAPBEXinputData 3" xfId="1048"/>
    <cellStyle name="SAPBEXItemHeader" xfId="1049"/>
    <cellStyle name="SAPBEXresData" xfId="1050"/>
    <cellStyle name="SAPBEXresDataEmph" xfId="1051"/>
    <cellStyle name="SAPBEXresItem" xfId="1052"/>
    <cellStyle name="SAPBEXresItemX" xfId="1053"/>
    <cellStyle name="SAPBEXstdData" xfId="1054"/>
    <cellStyle name="SAPBEXstdData 2" xfId="1055"/>
    <cellStyle name="SAPBEXstdDataEmph" xfId="1056"/>
    <cellStyle name="SAPBEXstdItem" xfId="1057"/>
    <cellStyle name="SAPBEXstdItem 2" xfId="1058"/>
    <cellStyle name="SAPBEXstdItemX" xfId="1059"/>
    <cellStyle name="SAPBEXtitle" xfId="1060"/>
    <cellStyle name="SAPBEXunassignedItem" xfId="1061"/>
    <cellStyle name="SAPBEXunassignedItem 2" xfId="1062"/>
    <cellStyle name="SAPBEXundefined" xfId="1063"/>
    <cellStyle name="Sheet Title" xfId="1064"/>
    <cellStyle name="Stilius 1" xfId="1065"/>
    <cellStyle name="STYL1 - Style1" xfId="1066"/>
    <cellStyle name="STYL1 - Style1 2" xfId="1067"/>
    <cellStyle name="STYL1 - Style1 3" xfId="1068"/>
    <cellStyle name="Table Heading" xfId="1069"/>
    <cellStyle name="Title" xfId="1070"/>
    <cellStyle name="Total" xfId="1071"/>
    <cellStyle name="Total 2" xfId="1072"/>
    <cellStyle name="Total 2 2" xfId="1073"/>
    <cellStyle name="Total 3" xfId="1074"/>
    <cellStyle name="Total 3 2" xfId="1075"/>
    <cellStyle name="Total 4" xfId="1076"/>
    <cellStyle name="Total 4 2" xfId="1077"/>
    <cellStyle name="Total 5" xfId="1078"/>
    <cellStyle name="Total 5 2" xfId="1079"/>
    <cellStyle name="Total 6" xfId="1080"/>
    <cellStyle name="Total 6 2" xfId="1081"/>
    <cellStyle name="Total 7" xfId="1082"/>
    <cellStyle name="Total 7 2" xfId="1083"/>
    <cellStyle name="Total 8" xfId="1084"/>
    <cellStyle name="Total 8 2" xfId="1085"/>
    <cellStyle name="Total 9" xfId="1086"/>
    <cellStyle name="Total 9 2" xfId="1087"/>
    <cellStyle name="Total_10VSAFAS2,3p" xfId="1088"/>
    <cellStyle name="Warning Text" xfId="1089"/>
    <cellStyle name="Warning Text 2" xfId="1090"/>
    <cellStyle name="Warning Text 3" xfId="1091"/>
    <cellStyle name="Warning Text 4" xfId="1092"/>
    <cellStyle name="Warning Text 5" xfId="1093"/>
    <cellStyle name="Warning Text 6" xfId="1094"/>
    <cellStyle name="Warning Text 7" xfId="1095"/>
    <cellStyle name="Warning Text 8" xfId="1096"/>
    <cellStyle name="Warning Text 9" xfId="1097"/>
    <cellStyle name="Warning Text_10VSAFAS2,3p" xfId="1098"/>
    <cellStyle name="Обычный_FAS_primary docs_MM_SD" xfId="10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showGridLines="0" view="pageBreakPreview" topLeftCell="A69" zoomScaleNormal="100" zoomScaleSheetLayoutView="100" workbookViewId="0">
      <selection activeCell="E4" sqref="E4"/>
    </sheetView>
  </sheetViews>
  <sheetFormatPr defaultRowHeight="12.75"/>
  <cols>
    <col min="1" max="1" width="10.5703125" style="1" customWidth="1"/>
    <col min="2" max="2" width="3.140625" style="3" customWidth="1"/>
    <col min="3" max="3" width="2.7109375" style="3" customWidth="1"/>
    <col min="4" max="4" width="59" style="3" customWidth="1"/>
    <col min="5" max="5" width="7.7109375" style="2" customWidth="1"/>
    <col min="6" max="6" width="11.85546875" style="1" customWidth="1"/>
    <col min="7" max="7" width="12.85546875" style="1" customWidth="1"/>
    <col min="8" max="16384" width="9.140625" style="1"/>
  </cols>
  <sheetData>
    <row r="1" spans="1:7">
      <c r="A1" s="97"/>
      <c r="B1" s="2"/>
      <c r="C1" s="2"/>
      <c r="D1" s="2"/>
      <c r="E1" s="122" t="s">
        <v>325</v>
      </c>
      <c r="F1" s="118"/>
      <c r="G1" s="118"/>
    </row>
    <row r="2" spans="1:7">
      <c r="A2" s="97"/>
      <c r="B2" s="2"/>
      <c r="C2" s="2"/>
      <c r="D2" s="2"/>
      <c r="E2" s="122" t="s">
        <v>335</v>
      </c>
      <c r="F2" s="118"/>
      <c r="G2" s="118"/>
    </row>
    <row r="3" spans="1:7">
      <c r="E3" s="254" t="s">
        <v>327</v>
      </c>
      <c r="F3"/>
      <c r="G3" s="118"/>
    </row>
    <row r="4" spans="1:7">
      <c r="E4" s="257" t="s">
        <v>338</v>
      </c>
      <c r="F4" s="257"/>
      <c r="G4" s="258"/>
    </row>
    <row r="5" spans="1:7">
      <c r="E5" s="278"/>
      <c r="F5" s="279"/>
      <c r="G5" s="279"/>
    </row>
    <row r="7" spans="1:7">
      <c r="A7" s="283" t="s">
        <v>130</v>
      </c>
      <c r="B7" s="284"/>
      <c r="C7" s="284"/>
      <c r="D7" s="284"/>
      <c r="E7" s="284"/>
      <c r="F7" s="282"/>
      <c r="G7" s="282"/>
    </row>
    <row r="8" spans="1:7">
      <c r="A8" s="285"/>
      <c r="B8" s="285"/>
      <c r="C8" s="285"/>
      <c r="D8" s="285"/>
      <c r="E8" s="285"/>
      <c r="F8" s="285"/>
      <c r="G8" s="285"/>
    </row>
    <row r="9" spans="1:7">
      <c r="A9" s="280" t="s">
        <v>129</v>
      </c>
      <c r="B9" s="281"/>
      <c r="C9" s="281"/>
      <c r="D9" s="281"/>
      <c r="E9" s="281"/>
      <c r="F9" s="282"/>
      <c r="G9" s="282"/>
    </row>
    <row r="10" spans="1:7">
      <c r="A10" s="280" t="s">
        <v>128</v>
      </c>
      <c r="B10" s="281"/>
      <c r="C10" s="281"/>
      <c r="D10" s="281"/>
      <c r="E10" s="281"/>
      <c r="F10" s="282"/>
      <c r="G10" s="282"/>
    </row>
    <row r="11" spans="1:7" ht="12.75" customHeight="1">
      <c r="A11" s="280" t="s">
        <v>127</v>
      </c>
      <c r="B11" s="281"/>
      <c r="C11" s="281"/>
      <c r="D11" s="281"/>
      <c r="E11" s="281"/>
      <c r="F11" s="282"/>
      <c r="G11" s="282"/>
    </row>
    <row r="12" spans="1:7">
      <c r="A12" s="277" t="s">
        <v>126</v>
      </c>
      <c r="B12" s="289"/>
      <c r="C12" s="289"/>
      <c r="D12" s="289"/>
      <c r="E12" s="289"/>
      <c r="F12" s="295"/>
      <c r="G12" s="295"/>
    </row>
    <row r="13" spans="1:7">
      <c r="A13" s="295"/>
      <c r="B13" s="295"/>
      <c r="C13" s="295"/>
      <c r="D13" s="295"/>
      <c r="E13" s="295"/>
      <c r="F13" s="295"/>
      <c r="G13" s="295"/>
    </row>
    <row r="14" spans="1:7">
      <c r="A14" s="294"/>
      <c r="B14" s="282"/>
      <c r="C14" s="282"/>
      <c r="D14" s="282"/>
      <c r="E14" s="282"/>
    </row>
    <row r="15" spans="1:7">
      <c r="A15" s="283" t="s">
        <v>125</v>
      </c>
      <c r="B15" s="284"/>
      <c r="C15" s="284"/>
      <c r="D15" s="284"/>
      <c r="E15" s="284"/>
      <c r="F15" s="296"/>
      <c r="G15" s="296"/>
    </row>
    <row r="16" spans="1:7">
      <c r="A16" s="283" t="s">
        <v>336</v>
      </c>
      <c r="B16" s="284"/>
      <c r="C16" s="284"/>
      <c r="D16" s="284"/>
      <c r="E16" s="284"/>
      <c r="F16" s="296"/>
      <c r="G16" s="296"/>
    </row>
    <row r="17" spans="1:7">
      <c r="A17" s="94"/>
      <c r="B17" s="96"/>
      <c r="C17" s="96"/>
      <c r="D17" s="96"/>
      <c r="E17" s="96"/>
      <c r="F17" s="95"/>
      <c r="G17" s="95"/>
    </row>
    <row r="18" spans="1:7">
      <c r="A18" s="280" t="s">
        <v>124</v>
      </c>
      <c r="B18" s="297"/>
      <c r="C18" s="297"/>
      <c r="D18" s="297"/>
      <c r="E18" s="297"/>
      <c r="F18" s="298"/>
      <c r="G18" s="298"/>
    </row>
    <row r="19" spans="1:7">
      <c r="A19" s="280" t="s">
        <v>123</v>
      </c>
      <c r="B19" s="280"/>
      <c r="C19" s="280"/>
      <c r="D19" s="280"/>
      <c r="E19" s="280"/>
      <c r="F19" s="298"/>
      <c r="G19" s="298"/>
    </row>
    <row r="20" spans="1:7" ht="12.75" customHeight="1">
      <c r="A20" s="94"/>
      <c r="B20" s="4"/>
      <c r="C20" s="4"/>
      <c r="D20" s="300" t="s">
        <v>122</v>
      </c>
      <c r="E20" s="300"/>
      <c r="F20" s="300"/>
      <c r="G20" s="300"/>
    </row>
    <row r="21" spans="1:7" ht="67.5" customHeight="1">
      <c r="A21" s="86" t="s">
        <v>121</v>
      </c>
      <c r="B21" s="290" t="s">
        <v>120</v>
      </c>
      <c r="C21" s="291"/>
      <c r="D21" s="292"/>
      <c r="E21" s="93" t="s">
        <v>119</v>
      </c>
      <c r="F21" s="13" t="s">
        <v>118</v>
      </c>
      <c r="G21" s="13" t="s">
        <v>117</v>
      </c>
    </row>
    <row r="22" spans="1:7" s="3" customFormat="1" ht="12.75" customHeight="1">
      <c r="A22" s="13" t="s">
        <v>116</v>
      </c>
      <c r="B22" s="68" t="s">
        <v>115</v>
      </c>
      <c r="C22" s="19"/>
      <c r="D22" s="67"/>
      <c r="E22" s="35"/>
      <c r="F22" s="11">
        <f>F25+F29</f>
        <v>4129437.7900000005</v>
      </c>
      <c r="G22" s="10">
        <f>G23+G29</f>
        <v>4539266.6500000013</v>
      </c>
    </row>
    <row r="23" spans="1:7" s="3" customFormat="1" ht="12.75" customHeight="1">
      <c r="A23" s="33" t="s">
        <v>18</v>
      </c>
      <c r="B23" s="32" t="s">
        <v>114</v>
      </c>
      <c r="C23" s="92"/>
      <c r="D23" s="91"/>
      <c r="E23" s="35">
        <v>1.2</v>
      </c>
      <c r="F23" s="11">
        <v>3782.24</v>
      </c>
      <c r="G23" s="10">
        <f>G24+G25+G26+G27</f>
        <v>1824.61</v>
      </c>
    </row>
    <row r="24" spans="1:7" s="3" customFormat="1" ht="12.75" customHeight="1">
      <c r="A24" s="20" t="s">
        <v>53</v>
      </c>
      <c r="B24" s="29"/>
      <c r="C24" s="18" t="s">
        <v>113</v>
      </c>
      <c r="D24" s="53"/>
      <c r="E24" s="90"/>
      <c r="F24" s="11"/>
      <c r="G24" s="10"/>
    </row>
    <row r="25" spans="1:7" s="3" customFormat="1" ht="12.75" customHeight="1">
      <c r="A25" s="20" t="s">
        <v>51</v>
      </c>
      <c r="B25" s="29"/>
      <c r="C25" s="18" t="s">
        <v>112</v>
      </c>
      <c r="D25" s="28"/>
      <c r="E25" s="14"/>
      <c r="F25" s="11">
        <v>3779.24</v>
      </c>
      <c r="G25" s="10">
        <v>1824.61</v>
      </c>
    </row>
    <row r="26" spans="1:7" s="3" customFormat="1" ht="12.75" customHeight="1">
      <c r="A26" s="20" t="s">
        <v>88</v>
      </c>
      <c r="B26" s="29"/>
      <c r="C26" s="18" t="s">
        <v>111</v>
      </c>
      <c r="D26" s="28"/>
      <c r="E26" s="14"/>
      <c r="F26" s="11"/>
      <c r="G26" s="10"/>
    </row>
    <row r="27" spans="1:7" s="3" customFormat="1" ht="12.75" customHeight="1">
      <c r="A27" s="20" t="s">
        <v>86</v>
      </c>
      <c r="B27" s="29"/>
      <c r="C27" s="18" t="s">
        <v>110</v>
      </c>
      <c r="D27" s="28"/>
      <c r="E27" s="12"/>
      <c r="F27" s="11"/>
      <c r="G27" s="10"/>
    </row>
    <row r="28" spans="1:7" s="3" customFormat="1" ht="12.75" customHeight="1">
      <c r="A28" s="89" t="s">
        <v>84</v>
      </c>
      <c r="B28" s="29"/>
      <c r="C28" s="54" t="s">
        <v>109</v>
      </c>
      <c r="D28" s="53"/>
      <c r="E28" s="12"/>
      <c r="F28" s="11"/>
      <c r="G28" s="10"/>
    </row>
    <row r="29" spans="1:7" s="3" customFormat="1" ht="12.75" customHeight="1">
      <c r="A29" s="24" t="s">
        <v>16</v>
      </c>
      <c r="B29" s="23" t="s">
        <v>108</v>
      </c>
      <c r="C29" s="22"/>
      <c r="D29" s="21"/>
      <c r="E29" s="12">
        <v>3.4</v>
      </c>
      <c r="F29" s="11">
        <f>F34+F35+F37+F38</f>
        <v>4125658.5500000003</v>
      </c>
      <c r="G29" s="10">
        <f>G30+G31+G32+G33+G34+G35+G36+G37+G38</f>
        <v>4537442.040000001</v>
      </c>
    </row>
    <row r="30" spans="1:7" s="3" customFormat="1" ht="12.75" customHeight="1">
      <c r="A30" s="20" t="s">
        <v>14</v>
      </c>
      <c r="B30" s="29"/>
      <c r="C30" s="18" t="s">
        <v>107</v>
      </c>
      <c r="D30" s="28"/>
      <c r="E30" s="14"/>
      <c r="F30" s="11"/>
      <c r="G30" s="10"/>
    </row>
    <row r="31" spans="1:7" s="3" customFormat="1" ht="12.75" customHeight="1">
      <c r="A31" s="20" t="s">
        <v>12</v>
      </c>
      <c r="B31" s="29"/>
      <c r="C31" s="18" t="s">
        <v>106</v>
      </c>
      <c r="D31" s="28"/>
      <c r="E31" s="14"/>
      <c r="F31" s="11"/>
      <c r="G31" s="10"/>
    </row>
    <row r="32" spans="1:7" s="3" customFormat="1" ht="12.75" customHeight="1">
      <c r="A32" s="20" t="s">
        <v>44</v>
      </c>
      <c r="B32" s="29"/>
      <c r="C32" s="18" t="s">
        <v>105</v>
      </c>
      <c r="D32" s="28"/>
      <c r="E32" s="14"/>
      <c r="F32" s="11"/>
      <c r="G32" s="10"/>
    </row>
    <row r="33" spans="1:7" s="3" customFormat="1" ht="12.75" customHeight="1">
      <c r="A33" s="20" t="s">
        <v>42</v>
      </c>
      <c r="B33" s="29"/>
      <c r="C33" s="18" t="s">
        <v>104</v>
      </c>
      <c r="D33" s="28"/>
      <c r="E33" s="14"/>
      <c r="F33" s="11"/>
      <c r="G33" s="10"/>
    </row>
    <row r="34" spans="1:7" s="3" customFormat="1" ht="12.75" customHeight="1">
      <c r="A34" s="20" t="s">
        <v>40</v>
      </c>
      <c r="B34" s="29"/>
      <c r="C34" s="18" t="s">
        <v>103</v>
      </c>
      <c r="D34" s="28"/>
      <c r="E34" s="14"/>
      <c r="F34" s="11">
        <v>3889617.29</v>
      </c>
      <c r="G34" s="10">
        <v>4210823.9000000004</v>
      </c>
    </row>
    <row r="35" spans="1:7" s="3" customFormat="1" ht="12.75" customHeight="1">
      <c r="A35" s="20" t="s">
        <v>38</v>
      </c>
      <c r="B35" s="29"/>
      <c r="C35" s="18" t="s">
        <v>102</v>
      </c>
      <c r="D35" s="28"/>
      <c r="E35" s="14"/>
      <c r="F35" s="11">
        <v>85642.31</v>
      </c>
      <c r="G35" s="10">
        <v>133369.17000000001</v>
      </c>
    </row>
    <row r="36" spans="1:7" s="3" customFormat="1" ht="12.75" customHeight="1">
      <c r="A36" s="20" t="s">
        <v>32</v>
      </c>
      <c r="B36" s="29"/>
      <c r="C36" s="18" t="s">
        <v>101</v>
      </c>
      <c r="D36" s="28"/>
      <c r="E36" s="14"/>
      <c r="F36" s="11"/>
      <c r="G36" s="10"/>
    </row>
    <row r="37" spans="1:7" s="3" customFormat="1" ht="12.75" customHeight="1">
      <c r="A37" s="20" t="s">
        <v>30</v>
      </c>
      <c r="B37" s="29"/>
      <c r="C37" s="18" t="s">
        <v>100</v>
      </c>
      <c r="D37" s="28"/>
      <c r="E37" s="14"/>
      <c r="F37" s="11">
        <v>130748.41</v>
      </c>
      <c r="G37" s="10">
        <v>164692.9</v>
      </c>
    </row>
    <row r="38" spans="1:7" s="3" customFormat="1" ht="12.75" customHeight="1">
      <c r="A38" s="20" t="s">
        <v>28</v>
      </c>
      <c r="B38" s="41"/>
      <c r="C38" s="40" t="s">
        <v>99</v>
      </c>
      <c r="D38" s="39"/>
      <c r="E38" s="14"/>
      <c r="F38" s="11">
        <v>19650.54</v>
      </c>
      <c r="G38" s="10">
        <v>28556.07</v>
      </c>
    </row>
    <row r="39" spans="1:7" s="3" customFormat="1" ht="12.75" customHeight="1">
      <c r="A39" s="20" t="s">
        <v>26</v>
      </c>
      <c r="B39" s="29"/>
      <c r="C39" s="18" t="s">
        <v>98</v>
      </c>
      <c r="D39" s="28"/>
      <c r="E39" s="12"/>
      <c r="F39" s="11"/>
      <c r="G39" s="10"/>
    </row>
    <row r="40" spans="1:7" s="3" customFormat="1" ht="12.75" customHeight="1">
      <c r="A40" s="33" t="s">
        <v>10</v>
      </c>
      <c r="B40" s="36" t="s">
        <v>97</v>
      </c>
      <c r="C40" s="36"/>
      <c r="D40" s="12"/>
      <c r="E40" s="12"/>
      <c r="F40" s="11"/>
      <c r="G40" s="10"/>
    </row>
    <row r="41" spans="1:7" s="87" customFormat="1" ht="12.75" customHeight="1">
      <c r="A41" s="27" t="s">
        <v>8</v>
      </c>
      <c r="B41" s="73" t="s">
        <v>96</v>
      </c>
      <c r="C41" s="73"/>
      <c r="D41" s="64"/>
      <c r="E41" s="88"/>
      <c r="F41" s="63"/>
      <c r="G41" s="62"/>
    </row>
    <row r="42" spans="1:7" s="3" customFormat="1" ht="12.75" customHeight="1">
      <c r="A42" s="13" t="s">
        <v>95</v>
      </c>
      <c r="B42" s="68" t="s">
        <v>94</v>
      </c>
      <c r="C42" s="19"/>
      <c r="D42" s="67"/>
      <c r="E42" s="14"/>
      <c r="F42" s="11"/>
      <c r="G42" s="10"/>
    </row>
    <row r="43" spans="1:7" s="3" customFormat="1" ht="12.75" customHeight="1">
      <c r="A43" s="86" t="s">
        <v>93</v>
      </c>
      <c r="B43" s="85" t="s">
        <v>92</v>
      </c>
      <c r="C43" s="83"/>
      <c r="D43" s="84"/>
      <c r="E43" s="12">
        <v>6</v>
      </c>
      <c r="F43" s="11">
        <f>F46+F50+F51+F59</f>
        <v>3977766.27</v>
      </c>
      <c r="G43" s="10">
        <f>G44+G50+G51+G58+G59</f>
        <v>4391366.2700000005</v>
      </c>
    </row>
    <row r="44" spans="1:7" s="3" customFormat="1" ht="12.75" customHeight="1">
      <c r="A44" s="27" t="s">
        <v>18</v>
      </c>
      <c r="B44" s="80" t="s">
        <v>91</v>
      </c>
      <c r="C44" s="57"/>
      <c r="D44" s="79"/>
      <c r="E44" s="12"/>
      <c r="F44" s="11">
        <v>304031.32</v>
      </c>
      <c r="G44" s="10">
        <v>232511.24</v>
      </c>
    </row>
    <row r="45" spans="1:7" s="3" customFormat="1" ht="12.75" customHeight="1">
      <c r="A45" s="42" t="s">
        <v>53</v>
      </c>
      <c r="B45" s="41"/>
      <c r="C45" s="40" t="s">
        <v>90</v>
      </c>
      <c r="D45" s="39"/>
      <c r="E45" s="14"/>
      <c r="F45" s="11"/>
      <c r="G45" s="10"/>
    </row>
    <row r="46" spans="1:7" s="3" customFormat="1" ht="12.75" customHeight="1">
      <c r="A46" s="42" t="s">
        <v>51</v>
      </c>
      <c r="B46" s="41"/>
      <c r="C46" s="40" t="s">
        <v>89</v>
      </c>
      <c r="D46" s="39"/>
      <c r="E46" s="14"/>
      <c r="F46" s="11">
        <v>304031.32</v>
      </c>
      <c r="G46" s="10">
        <v>232511.24</v>
      </c>
    </row>
    <row r="47" spans="1:7" s="3" customFormat="1" ht="15">
      <c r="A47" s="42" t="s">
        <v>88</v>
      </c>
      <c r="B47" s="41"/>
      <c r="C47" s="40" t="s">
        <v>87</v>
      </c>
      <c r="D47" s="39"/>
      <c r="E47" s="14"/>
      <c r="F47" s="11"/>
      <c r="G47" s="10"/>
    </row>
    <row r="48" spans="1:7" s="3" customFormat="1" ht="15">
      <c r="A48" s="42" t="s">
        <v>86</v>
      </c>
      <c r="B48" s="41"/>
      <c r="C48" s="40" t="s">
        <v>85</v>
      </c>
      <c r="D48" s="39"/>
      <c r="E48" s="14"/>
      <c r="F48" s="11"/>
      <c r="G48" s="10"/>
    </row>
    <row r="49" spans="1:7" s="3" customFormat="1" ht="12.75" customHeight="1">
      <c r="A49" s="42" t="s">
        <v>84</v>
      </c>
      <c r="B49" s="83"/>
      <c r="C49" s="303" t="s">
        <v>83</v>
      </c>
      <c r="D49" s="304"/>
      <c r="E49" s="14"/>
      <c r="F49" s="11"/>
      <c r="G49" s="10"/>
    </row>
    <row r="50" spans="1:7" s="3" customFormat="1" ht="12.75" customHeight="1">
      <c r="A50" s="27" t="s">
        <v>16</v>
      </c>
      <c r="B50" s="82" t="s">
        <v>82</v>
      </c>
      <c r="C50" s="47"/>
      <c r="D50" s="81"/>
      <c r="E50" s="12">
        <v>7</v>
      </c>
      <c r="F50" s="11">
        <v>49012.05</v>
      </c>
      <c r="G50" s="10">
        <v>37980.400000000001</v>
      </c>
    </row>
    <row r="51" spans="1:7" s="3" customFormat="1" ht="12.75" customHeight="1">
      <c r="A51" s="27" t="s">
        <v>10</v>
      </c>
      <c r="B51" s="80" t="s">
        <v>81</v>
      </c>
      <c r="C51" s="57"/>
      <c r="D51" s="79"/>
      <c r="E51" s="12"/>
      <c r="F51" s="11">
        <f>F54+F55+F56+F57</f>
        <v>1752791.34</v>
      </c>
      <c r="G51" s="10">
        <f>G52+G53+G54+G55+G56+G57</f>
        <v>1319520.2400000002</v>
      </c>
    </row>
    <row r="52" spans="1:7" s="3" customFormat="1" ht="12.75" customHeight="1">
      <c r="A52" s="42" t="s">
        <v>80</v>
      </c>
      <c r="B52" s="57"/>
      <c r="C52" s="78" t="s">
        <v>79</v>
      </c>
      <c r="D52" s="55"/>
      <c r="E52" s="12"/>
      <c r="F52" s="11"/>
      <c r="G52" s="10"/>
    </row>
    <row r="53" spans="1:7" s="3" customFormat="1" ht="12.75" customHeight="1">
      <c r="A53" s="77" t="s">
        <v>78</v>
      </c>
      <c r="B53" s="41"/>
      <c r="C53" s="40" t="s">
        <v>77</v>
      </c>
      <c r="D53" s="26"/>
      <c r="E53" s="76"/>
      <c r="F53" s="75"/>
      <c r="G53" s="74"/>
    </row>
    <row r="54" spans="1:7" s="3" customFormat="1" ht="12.75" customHeight="1">
      <c r="A54" s="42" t="s">
        <v>76</v>
      </c>
      <c r="B54" s="41"/>
      <c r="C54" s="40" t="s">
        <v>75</v>
      </c>
      <c r="D54" s="39"/>
      <c r="E54" s="38" t="s">
        <v>74</v>
      </c>
      <c r="F54" s="11">
        <v>352338.84</v>
      </c>
      <c r="G54" s="10">
        <v>132028.51</v>
      </c>
    </row>
    <row r="55" spans="1:7" s="3" customFormat="1" ht="12.75" customHeight="1">
      <c r="A55" s="42" t="s">
        <v>73</v>
      </c>
      <c r="B55" s="41"/>
      <c r="C55" s="303" t="s">
        <v>72</v>
      </c>
      <c r="D55" s="304"/>
      <c r="E55" s="38">
        <v>8</v>
      </c>
      <c r="F55" s="11">
        <v>1398700.77</v>
      </c>
      <c r="G55" s="10">
        <v>1170677.49</v>
      </c>
    </row>
    <row r="56" spans="1:7" s="3" customFormat="1" ht="12.75" customHeight="1">
      <c r="A56" s="42" t="s">
        <v>71</v>
      </c>
      <c r="B56" s="41"/>
      <c r="C56" s="40" t="s">
        <v>70</v>
      </c>
      <c r="D56" s="39"/>
      <c r="E56" s="38"/>
      <c r="F56" s="11">
        <v>1576.92</v>
      </c>
      <c r="G56" s="10">
        <v>16676.87</v>
      </c>
    </row>
    <row r="57" spans="1:7" s="3" customFormat="1" ht="12.75" customHeight="1">
      <c r="A57" s="42" t="s">
        <v>69</v>
      </c>
      <c r="B57" s="41"/>
      <c r="C57" s="40" t="s">
        <v>68</v>
      </c>
      <c r="D57" s="39"/>
      <c r="E57" s="12"/>
      <c r="F57" s="11">
        <v>174.81</v>
      </c>
      <c r="G57" s="10">
        <v>137.37</v>
      </c>
    </row>
    <row r="58" spans="1:7" s="3" customFormat="1" ht="12.75" customHeight="1">
      <c r="A58" s="27" t="s">
        <v>8</v>
      </c>
      <c r="B58" s="73" t="s">
        <v>67</v>
      </c>
      <c r="C58" s="73"/>
      <c r="D58" s="64"/>
      <c r="E58" s="38"/>
      <c r="F58" s="11"/>
      <c r="G58" s="10">
        <v>500000</v>
      </c>
    </row>
    <row r="59" spans="1:7" s="3" customFormat="1" ht="12.75" customHeight="1">
      <c r="A59" s="27" t="s">
        <v>66</v>
      </c>
      <c r="B59" s="73" t="s">
        <v>65</v>
      </c>
      <c r="C59" s="73"/>
      <c r="D59" s="64"/>
      <c r="E59" s="12">
        <v>9</v>
      </c>
      <c r="F59" s="11">
        <v>1871931.56</v>
      </c>
      <c r="G59" s="10">
        <v>2301354.39</v>
      </c>
    </row>
    <row r="60" spans="1:7" s="3" customFormat="1" ht="12.75" customHeight="1">
      <c r="A60" s="33"/>
      <c r="B60" s="23" t="s">
        <v>64</v>
      </c>
      <c r="C60" s="22"/>
      <c r="D60" s="21"/>
      <c r="E60" s="12"/>
      <c r="F60" s="11">
        <f>F43+F22</f>
        <v>8107204.0600000005</v>
      </c>
      <c r="G60" s="10">
        <f>G22+G43</f>
        <v>8930632.9200000018</v>
      </c>
    </row>
    <row r="61" spans="1:7" s="3" customFormat="1" ht="14.45" customHeight="1">
      <c r="A61" s="13" t="s">
        <v>63</v>
      </c>
      <c r="B61" s="68" t="s">
        <v>62</v>
      </c>
      <c r="C61" s="68"/>
      <c r="D61" s="72"/>
      <c r="E61" s="12">
        <v>10.11</v>
      </c>
      <c r="F61" s="11">
        <f>F62+F63+F64+F65</f>
        <v>1826489.0799999998</v>
      </c>
      <c r="G61" s="10">
        <f>G62+G63+G64+G65</f>
        <v>2536169.0700000003</v>
      </c>
    </row>
    <row r="62" spans="1:7" s="3" customFormat="1" ht="12.75" customHeight="1">
      <c r="A62" s="33" t="s">
        <v>18</v>
      </c>
      <c r="B62" s="36" t="s">
        <v>61</v>
      </c>
      <c r="C62" s="36"/>
      <c r="D62" s="12"/>
      <c r="E62" s="12"/>
      <c r="F62" s="11">
        <v>252691.03</v>
      </c>
      <c r="G62" s="10">
        <v>377268.09</v>
      </c>
    </row>
    <row r="63" spans="1:7" s="3" customFormat="1" ht="12.75" customHeight="1">
      <c r="A63" s="24" t="s">
        <v>16</v>
      </c>
      <c r="B63" s="23" t="s">
        <v>60</v>
      </c>
      <c r="C63" s="22"/>
      <c r="D63" s="21"/>
      <c r="E63" s="71"/>
      <c r="F63" s="70">
        <v>328884.62</v>
      </c>
      <c r="G63" s="69">
        <v>480561.25</v>
      </c>
    </row>
    <row r="64" spans="1:7" s="3" customFormat="1" ht="12.75" customHeight="1">
      <c r="A64" s="33" t="s">
        <v>10</v>
      </c>
      <c r="B64" s="305" t="s">
        <v>59</v>
      </c>
      <c r="C64" s="306"/>
      <c r="D64" s="307"/>
      <c r="E64" s="12"/>
      <c r="F64" s="11">
        <v>1154683.42</v>
      </c>
      <c r="G64" s="10">
        <v>1578389.32</v>
      </c>
    </row>
    <row r="65" spans="1:7" s="3" customFormat="1" ht="12.75" customHeight="1">
      <c r="A65" s="33" t="s">
        <v>58</v>
      </c>
      <c r="B65" s="36" t="s">
        <v>57</v>
      </c>
      <c r="C65" s="29"/>
      <c r="D65" s="35"/>
      <c r="E65" s="12"/>
      <c r="F65" s="11">
        <v>90230.01</v>
      </c>
      <c r="G65" s="10">
        <v>99950.41</v>
      </c>
    </row>
    <row r="66" spans="1:7" s="3" customFormat="1" ht="12.75" customHeight="1">
      <c r="A66" s="13" t="s">
        <v>56</v>
      </c>
      <c r="B66" s="68" t="s">
        <v>55</v>
      </c>
      <c r="C66" s="19"/>
      <c r="D66" s="67"/>
      <c r="E66" s="12">
        <v>13</v>
      </c>
      <c r="F66" s="11">
        <v>1563404.12</v>
      </c>
      <c r="G66" s="10">
        <f>G67+G71</f>
        <v>1746349.74</v>
      </c>
    </row>
    <row r="67" spans="1:7" s="3" customFormat="1" ht="12.75" customHeight="1">
      <c r="A67" s="33" t="s">
        <v>18</v>
      </c>
      <c r="B67" s="32" t="s">
        <v>54</v>
      </c>
      <c r="C67" s="31"/>
      <c r="D67" s="30"/>
      <c r="E67" s="12"/>
      <c r="F67" s="11"/>
      <c r="G67" s="10"/>
    </row>
    <row r="68" spans="1:7" s="3" customFormat="1" ht="15">
      <c r="A68" s="20" t="s">
        <v>53</v>
      </c>
      <c r="B68" s="60"/>
      <c r="C68" s="18" t="s">
        <v>52</v>
      </c>
      <c r="D68" s="59"/>
      <c r="E68" s="38"/>
      <c r="F68" s="11"/>
      <c r="G68" s="10"/>
    </row>
    <row r="69" spans="1:7" s="3" customFormat="1" ht="12.75" customHeight="1">
      <c r="A69" s="20" t="s">
        <v>51</v>
      </c>
      <c r="B69" s="29"/>
      <c r="C69" s="18" t="s">
        <v>50</v>
      </c>
      <c r="D69" s="28"/>
      <c r="E69" s="12"/>
      <c r="F69" s="11"/>
      <c r="G69" s="10"/>
    </row>
    <row r="70" spans="1:7" s="3" customFormat="1" ht="12.75" customHeight="1">
      <c r="A70" s="20" t="s">
        <v>49</v>
      </c>
      <c r="B70" s="29"/>
      <c r="C70" s="18" t="s">
        <v>48</v>
      </c>
      <c r="D70" s="28"/>
      <c r="E70" s="34"/>
      <c r="F70" s="11"/>
      <c r="G70" s="10"/>
    </row>
    <row r="71" spans="1:7" s="61" customFormat="1" ht="12.75" customHeight="1">
      <c r="A71" s="27" t="s">
        <v>16</v>
      </c>
      <c r="B71" s="66" t="s">
        <v>47</v>
      </c>
      <c r="C71" s="50"/>
      <c r="D71" s="65"/>
      <c r="E71" s="64"/>
      <c r="F71" s="63">
        <f>F77+F82+F83+F84</f>
        <v>1563404.1199999999</v>
      </c>
      <c r="G71" s="62">
        <f>G73+G77+G82+G83+G84</f>
        <v>1746349.74</v>
      </c>
    </row>
    <row r="72" spans="1:7" s="3" customFormat="1" ht="12.75" customHeight="1">
      <c r="A72" s="20" t="s">
        <v>14</v>
      </c>
      <c r="B72" s="29"/>
      <c r="C72" s="18" t="s">
        <v>46</v>
      </c>
      <c r="D72" s="53"/>
      <c r="E72" s="12"/>
      <c r="F72" s="11"/>
      <c r="G72" s="10"/>
    </row>
    <row r="73" spans="1:7" s="3" customFormat="1" ht="12.75" customHeight="1">
      <c r="A73" s="20" t="s">
        <v>12</v>
      </c>
      <c r="B73" s="60"/>
      <c r="C73" s="18" t="s">
        <v>45</v>
      </c>
      <c r="D73" s="59"/>
      <c r="E73" s="38"/>
      <c r="F73" s="11"/>
      <c r="G73" s="10">
        <v>97247.2</v>
      </c>
    </row>
    <row r="74" spans="1:7" s="3" customFormat="1" ht="15">
      <c r="A74" s="20" t="s">
        <v>44</v>
      </c>
      <c r="B74" s="60"/>
      <c r="C74" s="18" t="s">
        <v>43</v>
      </c>
      <c r="D74" s="59"/>
      <c r="E74" s="38"/>
      <c r="F74" s="11"/>
      <c r="G74" s="10"/>
    </row>
    <row r="75" spans="1:7" s="3" customFormat="1" ht="15">
      <c r="A75" s="58" t="s">
        <v>42</v>
      </c>
      <c r="B75" s="57"/>
      <c r="C75" s="56" t="s">
        <v>41</v>
      </c>
      <c r="D75" s="55"/>
      <c r="E75" s="38"/>
      <c r="F75" s="11"/>
      <c r="G75" s="10"/>
    </row>
    <row r="76" spans="1:7" s="3" customFormat="1" ht="15">
      <c r="A76" s="33" t="s">
        <v>40</v>
      </c>
      <c r="B76" s="54"/>
      <c r="C76" s="54" t="s">
        <v>39</v>
      </c>
      <c r="D76" s="53"/>
      <c r="E76" s="52"/>
      <c r="F76" s="11"/>
      <c r="G76" s="10"/>
    </row>
    <row r="77" spans="1:7" s="3" customFormat="1" ht="12.75" customHeight="1">
      <c r="A77" s="51" t="s">
        <v>38</v>
      </c>
      <c r="B77" s="50"/>
      <c r="C77" s="49" t="s">
        <v>37</v>
      </c>
      <c r="D77" s="48"/>
      <c r="E77" s="12"/>
      <c r="F77" s="11">
        <v>1016.32</v>
      </c>
      <c r="G77" s="10">
        <v>57.04</v>
      </c>
    </row>
    <row r="78" spans="1:7" s="3" customFormat="1" ht="12.75" customHeight="1">
      <c r="A78" s="42" t="s">
        <v>36</v>
      </c>
      <c r="B78" s="41"/>
      <c r="C78" s="26"/>
      <c r="D78" s="39" t="s">
        <v>35</v>
      </c>
      <c r="E78" s="38"/>
      <c r="F78" s="11"/>
      <c r="G78" s="10"/>
    </row>
    <row r="79" spans="1:7" s="3" customFormat="1" ht="12.75" customHeight="1">
      <c r="A79" s="42" t="s">
        <v>34</v>
      </c>
      <c r="B79" s="41"/>
      <c r="C79" s="26"/>
      <c r="D79" s="39" t="s">
        <v>33</v>
      </c>
      <c r="E79" s="14"/>
      <c r="F79" s="11">
        <v>1016.32</v>
      </c>
      <c r="G79" s="10">
        <v>57.04</v>
      </c>
    </row>
    <row r="80" spans="1:7" s="3" customFormat="1" ht="12.75" customHeight="1">
      <c r="A80" s="42" t="s">
        <v>32</v>
      </c>
      <c r="B80" s="47"/>
      <c r="C80" s="46" t="s">
        <v>31</v>
      </c>
      <c r="D80" s="45"/>
      <c r="E80" s="14"/>
      <c r="F80" s="11"/>
      <c r="G80" s="10"/>
    </row>
    <row r="81" spans="1:7" s="3" customFormat="1" ht="12.75" customHeight="1">
      <c r="A81" s="42" t="s">
        <v>30</v>
      </c>
      <c r="B81" s="44"/>
      <c r="C81" s="40" t="s">
        <v>29</v>
      </c>
      <c r="D81" s="43"/>
      <c r="E81" s="38"/>
      <c r="F81" s="11"/>
      <c r="G81" s="10"/>
    </row>
    <row r="82" spans="1:7" s="3" customFormat="1" ht="12.75" customHeight="1">
      <c r="A82" s="42" t="s">
        <v>28</v>
      </c>
      <c r="B82" s="29"/>
      <c r="C82" s="18" t="s">
        <v>27</v>
      </c>
      <c r="D82" s="28"/>
      <c r="E82" s="38"/>
      <c r="F82" s="11">
        <v>398272.81</v>
      </c>
      <c r="G82" s="10">
        <v>368900.45</v>
      </c>
    </row>
    <row r="83" spans="1:7" s="3" customFormat="1" ht="12.75" customHeight="1">
      <c r="A83" s="42" t="s">
        <v>26</v>
      </c>
      <c r="B83" s="29"/>
      <c r="C83" s="18" t="s">
        <v>25</v>
      </c>
      <c r="D83" s="28"/>
      <c r="E83" s="38"/>
      <c r="F83" s="11">
        <v>725491.77</v>
      </c>
      <c r="G83" s="10">
        <v>744457.8</v>
      </c>
    </row>
    <row r="84" spans="1:7" s="3" customFormat="1" ht="12.75" customHeight="1">
      <c r="A84" s="20" t="s">
        <v>24</v>
      </c>
      <c r="B84" s="41"/>
      <c r="C84" s="40" t="s">
        <v>23</v>
      </c>
      <c r="D84" s="39"/>
      <c r="E84" s="38"/>
      <c r="F84" s="11">
        <v>438623.22</v>
      </c>
      <c r="G84" s="10">
        <v>535687.25</v>
      </c>
    </row>
    <row r="85" spans="1:7" s="3" customFormat="1" ht="12.75" customHeight="1">
      <c r="A85" s="20" t="s">
        <v>22</v>
      </c>
      <c r="B85" s="29"/>
      <c r="C85" s="18" t="s">
        <v>21</v>
      </c>
      <c r="D85" s="28"/>
      <c r="E85" s="34"/>
      <c r="F85" s="11"/>
      <c r="G85" s="10"/>
    </row>
    <row r="86" spans="1:7" s="3" customFormat="1" ht="13.9" customHeight="1">
      <c r="A86" s="13" t="s">
        <v>20</v>
      </c>
      <c r="B86" s="16" t="s">
        <v>19</v>
      </c>
      <c r="C86" s="37"/>
      <c r="D86" s="15"/>
      <c r="E86" s="34"/>
      <c r="F86" s="11">
        <f>F87+F92</f>
        <v>4717310.8600000003</v>
      </c>
      <c r="G86" s="10">
        <f>G87+G92</f>
        <v>4648114.1100000003</v>
      </c>
    </row>
    <row r="87" spans="1:7" s="3" customFormat="1" ht="12.75" customHeight="1">
      <c r="A87" s="33" t="s">
        <v>18</v>
      </c>
      <c r="B87" s="36" t="s">
        <v>17</v>
      </c>
      <c r="C87" s="29"/>
      <c r="D87" s="35"/>
      <c r="E87" s="34"/>
      <c r="F87" s="11">
        <v>322861.28999999998</v>
      </c>
      <c r="G87" s="10">
        <v>322861.28999999998</v>
      </c>
    </row>
    <row r="88" spans="1:7" s="3" customFormat="1" ht="12.75" customHeight="1">
      <c r="A88" s="33" t="s">
        <v>16</v>
      </c>
      <c r="B88" s="32" t="s">
        <v>15</v>
      </c>
      <c r="C88" s="31"/>
      <c r="D88" s="30"/>
      <c r="E88" s="12"/>
      <c r="F88" s="11"/>
      <c r="G88" s="10"/>
    </row>
    <row r="89" spans="1:7" s="3" customFormat="1" ht="12.75" customHeight="1">
      <c r="A89" s="20" t="s">
        <v>14</v>
      </c>
      <c r="B89" s="29"/>
      <c r="C89" s="18" t="s">
        <v>13</v>
      </c>
      <c r="D89" s="28"/>
      <c r="E89" s="12"/>
      <c r="F89" s="11"/>
      <c r="G89" s="10"/>
    </row>
    <row r="90" spans="1:7" s="3" customFormat="1" ht="12.75" customHeight="1">
      <c r="A90" s="20" t="s">
        <v>12</v>
      </c>
      <c r="B90" s="29"/>
      <c r="C90" s="18" t="s">
        <v>11</v>
      </c>
      <c r="D90" s="28"/>
      <c r="E90" s="12"/>
      <c r="F90" s="11"/>
      <c r="G90" s="10"/>
    </row>
    <row r="91" spans="1:7" s="3" customFormat="1" ht="12.75" customHeight="1">
      <c r="A91" s="27" t="s">
        <v>10</v>
      </c>
      <c r="B91" s="26" t="s">
        <v>9</v>
      </c>
      <c r="C91" s="26"/>
      <c r="D91" s="25"/>
      <c r="E91" s="12"/>
      <c r="F91" s="11"/>
      <c r="G91" s="10"/>
    </row>
    <row r="92" spans="1:7" s="3" customFormat="1" ht="12.75" customHeight="1">
      <c r="A92" s="24" t="s">
        <v>8</v>
      </c>
      <c r="B92" s="23" t="s">
        <v>7</v>
      </c>
      <c r="C92" s="22"/>
      <c r="D92" s="21"/>
      <c r="E92" s="12"/>
      <c r="F92" s="11">
        <v>4394449.57</v>
      </c>
      <c r="G92" s="10">
        <f>G93+G94</f>
        <v>4325252.82</v>
      </c>
    </row>
    <row r="93" spans="1:7" s="3" customFormat="1" ht="12.75" customHeight="1">
      <c r="A93" s="20" t="s">
        <v>6</v>
      </c>
      <c r="B93" s="19"/>
      <c r="C93" s="18" t="s">
        <v>5</v>
      </c>
      <c r="D93" s="17"/>
      <c r="E93" s="14"/>
      <c r="F93" s="11">
        <v>69196.75</v>
      </c>
      <c r="G93" s="10">
        <v>226125.69</v>
      </c>
    </row>
    <row r="94" spans="1:7" s="3" customFormat="1" ht="12.75" customHeight="1">
      <c r="A94" s="20" t="s">
        <v>4</v>
      </c>
      <c r="B94" s="19"/>
      <c r="C94" s="18" t="s">
        <v>3</v>
      </c>
      <c r="D94" s="17"/>
      <c r="E94" s="14"/>
      <c r="F94" s="11">
        <v>4325252.82</v>
      </c>
      <c r="G94" s="10">
        <v>4099127.13</v>
      </c>
    </row>
    <row r="95" spans="1:7" s="3" customFormat="1" ht="12.75" customHeight="1">
      <c r="A95" s="13" t="s">
        <v>2</v>
      </c>
      <c r="B95" s="16" t="s">
        <v>1</v>
      </c>
      <c r="C95" s="15"/>
      <c r="D95" s="15"/>
      <c r="E95" s="14"/>
      <c r="F95" s="11"/>
      <c r="G95" s="10"/>
    </row>
    <row r="96" spans="1:7" s="3" customFormat="1" ht="25.5" customHeight="1">
      <c r="A96" s="13"/>
      <c r="B96" s="308" t="s">
        <v>0</v>
      </c>
      <c r="C96" s="309"/>
      <c r="D96" s="304"/>
      <c r="E96" s="12"/>
      <c r="F96" s="11">
        <f>F61+F66+F86</f>
        <v>8107204.0600000005</v>
      </c>
      <c r="G96" s="10">
        <f>G61+G71+G86</f>
        <v>8930632.9200000018</v>
      </c>
    </row>
    <row r="97" spans="1:7" s="3" customFormat="1">
      <c r="A97" s="9"/>
      <c r="B97" s="8"/>
      <c r="C97" s="8"/>
      <c r="D97" s="8"/>
      <c r="E97" s="8"/>
      <c r="F97" s="2"/>
      <c r="G97" s="2"/>
    </row>
    <row r="98" spans="1:7" s="4" customFormat="1" ht="12.75" customHeight="1">
      <c r="A98" s="293" t="s">
        <v>328</v>
      </c>
      <c r="B98" s="281"/>
      <c r="C98" s="281"/>
      <c r="D98" s="281"/>
      <c r="E98" s="281"/>
      <c r="F98" s="293"/>
      <c r="G98" s="281"/>
    </row>
    <row r="99" spans="1:7" s="3" customFormat="1">
      <c r="A99" s="299"/>
      <c r="B99" s="299"/>
      <c r="C99" s="299"/>
      <c r="D99" s="299"/>
      <c r="E99" s="299"/>
      <c r="F99" s="280"/>
      <c r="G99" s="280"/>
    </row>
    <row r="100" spans="1:7" s="3" customFormat="1">
      <c r="A100" s="301"/>
      <c r="B100" s="302"/>
      <c r="C100" s="302"/>
      <c r="D100" s="302"/>
      <c r="E100" s="5"/>
      <c r="F100" s="4"/>
      <c r="G100" s="4"/>
    </row>
    <row r="101" spans="1:7" s="3" customFormat="1">
      <c r="A101" s="7"/>
      <c r="B101" s="6"/>
      <c r="C101" s="6"/>
      <c r="D101" s="6"/>
      <c r="E101" s="5"/>
      <c r="F101" s="4"/>
      <c r="G101" s="4"/>
    </row>
    <row r="102" spans="1:7" s="3" customFormat="1">
      <c r="A102" s="286"/>
      <c r="B102" s="287"/>
      <c r="C102" s="287"/>
      <c r="D102" s="287"/>
      <c r="E102" s="287"/>
      <c r="F102" s="288"/>
      <c r="G102" s="289"/>
    </row>
    <row r="103" spans="1:7" s="3" customFormat="1" ht="12.75" customHeight="1">
      <c r="A103" s="276"/>
      <c r="B103" s="276"/>
      <c r="C103" s="276"/>
      <c r="D103" s="276"/>
      <c r="E103" s="276"/>
      <c r="F103" s="277"/>
      <c r="G103" s="277"/>
    </row>
    <row r="104" spans="1:7" s="3" customFormat="1">
      <c r="E104" s="2"/>
    </row>
    <row r="105" spans="1:7" s="3" customFormat="1">
      <c r="E105" s="2"/>
    </row>
    <row r="106" spans="1:7" s="3" customFormat="1">
      <c r="E106" s="2"/>
    </row>
    <row r="107" spans="1:7" s="3" customFormat="1">
      <c r="E107" s="2"/>
    </row>
    <row r="108" spans="1:7" s="3" customFormat="1">
      <c r="E108" s="2"/>
    </row>
    <row r="109" spans="1:7" s="3" customFormat="1">
      <c r="E109" s="2"/>
    </row>
    <row r="110" spans="1:7" s="3" customFormat="1">
      <c r="E110" s="2"/>
    </row>
    <row r="111" spans="1:7" s="3" customFormat="1">
      <c r="E111" s="2"/>
    </row>
    <row r="112" spans="1:7" s="3" customFormat="1">
      <c r="E112" s="2"/>
    </row>
    <row r="113" spans="5:5" s="3" customFormat="1">
      <c r="E113" s="2"/>
    </row>
    <row r="114" spans="5:5" s="3" customFormat="1">
      <c r="E114" s="2"/>
    </row>
    <row r="115" spans="5:5" s="3" customFormat="1">
      <c r="E115" s="2"/>
    </row>
    <row r="116" spans="5:5" s="3" customFormat="1">
      <c r="E116" s="2"/>
    </row>
    <row r="117" spans="5:5" s="3" customFormat="1">
      <c r="E117" s="2"/>
    </row>
    <row r="118" spans="5:5" s="3" customFormat="1">
      <c r="E118" s="2"/>
    </row>
    <row r="119" spans="5:5" s="3" customFormat="1">
      <c r="E119" s="2"/>
    </row>
    <row r="120" spans="5:5" s="3" customFormat="1">
      <c r="E120" s="2"/>
    </row>
    <row r="121" spans="5:5" s="3" customFormat="1">
      <c r="E121" s="2"/>
    </row>
    <row r="122" spans="5:5" s="3" customFormat="1">
      <c r="E122" s="2"/>
    </row>
    <row r="123" spans="5:5" s="3" customFormat="1">
      <c r="E123" s="2"/>
    </row>
    <row r="124" spans="5:5" s="3" customFormat="1">
      <c r="E124" s="2"/>
    </row>
  </sheetData>
  <mergeCells count="26">
    <mergeCell ref="A99:E99"/>
    <mergeCell ref="A19:G19"/>
    <mergeCell ref="D20:G20"/>
    <mergeCell ref="A100:D100"/>
    <mergeCell ref="F98:G98"/>
    <mergeCell ref="F99:G99"/>
    <mergeCell ref="C49:D49"/>
    <mergeCell ref="C55:D55"/>
    <mergeCell ref="B64:D64"/>
    <mergeCell ref="B96:D96"/>
    <mergeCell ref="A103:E103"/>
    <mergeCell ref="F103:G103"/>
    <mergeCell ref="E5:G5"/>
    <mergeCell ref="A9:G9"/>
    <mergeCell ref="A10:G10"/>
    <mergeCell ref="A7:G8"/>
    <mergeCell ref="A102:E102"/>
    <mergeCell ref="F102:G102"/>
    <mergeCell ref="B21:D21"/>
    <mergeCell ref="A98:E98"/>
    <mergeCell ref="A11:G11"/>
    <mergeCell ref="A14:E14"/>
    <mergeCell ref="A12:G13"/>
    <mergeCell ref="A15:G15"/>
    <mergeCell ref="A16:G16"/>
    <mergeCell ref="A18:G18"/>
  </mergeCells>
  <phoneticPr fontId="94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view="pageBreakPreview" zoomScaleNormal="100" workbookViewId="0">
      <selection activeCell="F4" sqref="F4"/>
    </sheetView>
  </sheetViews>
  <sheetFormatPr defaultRowHeight="12.75"/>
  <cols>
    <col min="1" max="1" width="8" style="98" customWidth="1"/>
    <col min="2" max="2" width="1.5703125" style="98" hidden="1" customWidth="1"/>
    <col min="3" max="3" width="30.140625" style="98" customWidth="1"/>
    <col min="4" max="4" width="18.28515625" style="98" customWidth="1"/>
    <col min="5" max="5" width="0" style="98" hidden="1" customWidth="1"/>
    <col min="6" max="6" width="11.7109375" style="98" customWidth="1"/>
    <col min="7" max="7" width="11.28515625" style="98" customWidth="1"/>
    <col min="8" max="9" width="13.140625" style="98" customWidth="1"/>
    <col min="10" max="16384" width="9.140625" style="98"/>
  </cols>
  <sheetData>
    <row r="1" spans="1:9">
      <c r="F1" s="122" t="s">
        <v>325</v>
      </c>
      <c r="G1" s="118"/>
      <c r="H1" s="118"/>
      <c r="I1" s="118"/>
    </row>
    <row r="2" spans="1:9" ht="15.75">
      <c r="D2" s="117"/>
      <c r="F2" s="122" t="s">
        <v>335</v>
      </c>
      <c r="G2" s="118"/>
      <c r="H2" s="118"/>
      <c r="I2" s="118"/>
    </row>
    <row r="3" spans="1:9">
      <c r="F3" s="254" t="s">
        <v>327</v>
      </c>
      <c r="G3"/>
      <c r="H3" s="118"/>
      <c r="I3" s="118"/>
    </row>
    <row r="4" spans="1:9">
      <c r="F4" s="257" t="s">
        <v>338</v>
      </c>
      <c r="G4" s="257"/>
      <c r="H4" s="258"/>
      <c r="I4" s="257"/>
    </row>
    <row r="5" spans="1:9" ht="15.75">
      <c r="A5" s="329" t="s">
        <v>213</v>
      </c>
      <c r="B5" s="328"/>
      <c r="C5" s="328"/>
      <c r="D5" s="328"/>
      <c r="E5" s="328"/>
      <c r="F5" s="328"/>
      <c r="G5" s="328"/>
      <c r="H5" s="328"/>
      <c r="I5" s="328"/>
    </row>
    <row r="6" spans="1:9" ht="15.75">
      <c r="A6" s="330" t="s">
        <v>212</v>
      </c>
      <c r="B6" s="328"/>
      <c r="C6" s="328"/>
      <c r="D6" s="328"/>
      <c r="E6" s="328"/>
      <c r="F6" s="328"/>
      <c r="G6" s="328"/>
      <c r="H6" s="328"/>
      <c r="I6" s="328"/>
    </row>
    <row r="7" spans="1:9" ht="15.75">
      <c r="A7" s="331" t="s">
        <v>129</v>
      </c>
      <c r="B7" s="328"/>
      <c r="C7" s="328"/>
      <c r="D7" s="328"/>
      <c r="E7" s="328"/>
      <c r="F7" s="328"/>
      <c r="G7" s="328"/>
      <c r="H7" s="328"/>
      <c r="I7" s="328"/>
    </row>
    <row r="8" spans="1:9" ht="15">
      <c r="A8" s="323" t="s">
        <v>211</v>
      </c>
      <c r="B8" s="324"/>
      <c r="C8" s="324"/>
      <c r="D8" s="324"/>
      <c r="E8" s="324"/>
      <c r="F8" s="324"/>
      <c r="G8" s="324"/>
      <c r="H8" s="324"/>
      <c r="I8" s="324"/>
    </row>
    <row r="9" spans="1:9" ht="15">
      <c r="A9" s="323" t="s">
        <v>127</v>
      </c>
      <c r="B9" s="324"/>
      <c r="C9" s="324"/>
      <c r="D9" s="324"/>
      <c r="E9" s="324"/>
      <c r="F9" s="324"/>
      <c r="G9" s="324"/>
      <c r="H9" s="324"/>
      <c r="I9" s="324"/>
    </row>
    <row r="10" spans="1:9" ht="15">
      <c r="A10" s="323" t="s">
        <v>210</v>
      </c>
      <c r="B10" s="324"/>
      <c r="C10" s="324"/>
      <c r="D10" s="324"/>
      <c r="E10" s="324"/>
      <c r="F10" s="324"/>
      <c r="G10" s="324"/>
      <c r="H10" s="324"/>
      <c r="I10" s="324"/>
    </row>
    <row r="11" spans="1:9" ht="15">
      <c r="A11" s="323" t="s">
        <v>209</v>
      </c>
      <c r="B11" s="328"/>
      <c r="C11" s="328"/>
      <c r="D11" s="328"/>
      <c r="E11" s="328"/>
      <c r="F11" s="328"/>
      <c r="G11" s="328"/>
      <c r="H11" s="328"/>
      <c r="I11" s="328"/>
    </row>
    <row r="12" spans="1:9" ht="15">
      <c r="A12" s="325"/>
      <c r="B12" s="324"/>
      <c r="C12" s="324"/>
      <c r="D12" s="324"/>
      <c r="E12" s="324"/>
      <c r="F12" s="324"/>
      <c r="G12" s="324"/>
      <c r="H12" s="324"/>
      <c r="I12" s="324"/>
    </row>
    <row r="13" spans="1:9">
      <c r="A13" s="326" t="s">
        <v>208</v>
      </c>
      <c r="B13" s="327"/>
      <c r="C13" s="327"/>
      <c r="D13" s="327"/>
      <c r="E13" s="327"/>
      <c r="F13" s="327"/>
      <c r="G13" s="327"/>
      <c r="H13" s="327"/>
      <c r="I13" s="327"/>
    </row>
    <row r="14" spans="1:9">
      <c r="A14" s="332"/>
      <c r="B14" s="333"/>
      <c r="C14" s="333"/>
      <c r="D14" s="333"/>
      <c r="E14" s="333"/>
      <c r="F14" s="333"/>
      <c r="G14" s="333"/>
      <c r="H14" s="333"/>
      <c r="I14" s="333"/>
    </row>
    <row r="15" spans="1:9">
      <c r="A15" s="326" t="s">
        <v>336</v>
      </c>
      <c r="B15" s="327"/>
      <c r="C15" s="327"/>
      <c r="D15" s="327"/>
      <c r="E15" s="327"/>
      <c r="F15" s="327"/>
      <c r="G15" s="327"/>
      <c r="H15" s="327"/>
      <c r="I15" s="327"/>
    </row>
    <row r="16" spans="1:9" ht="9.75" customHeight="1">
      <c r="A16" s="116"/>
      <c r="B16" s="101"/>
      <c r="C16" s="101"/>
      <c r="D16" s="101"/>
      <c r="E16" s="101"/>
      <c r="F16" s="101"/>
      <c r="G16" s="101"/>
      <c r="H16" s="101"/>
      <c r="I16" s="101"/>
    </row>
    <row r="17" spans="1:9" ht="15">
      <c r="A17" s="323" t="s">
        <v>207</v>
      </c>
      <c r="B17" s="324"/>
      <c r="C17" s="324"/>
      <c r="D17" s="324"/>
      <c r="E17" s="324"/>
      <c r="F17" s="324"/>
      <c r="G17" s="324"/>
      <c r="H17" s="324"/>
      <c r="I17" s="324"/>
    </row>
    <row r="18" spans="1:9" ht="15">
      <c r="A18" s="323" t="s">
        <v>123</v>
      </c>
      <c r="B18" s="324"/>
      <c r="C18" s="324"/>
      <c r="D18" s="324"/>
      <c r="E18" s="324"/>
      <c r="F18" s="324"/>
      <c r="G18" s="324"/>
      <c r="H18" s="324"/>
      <c r="I18" s="324"/>
    </row>
    <row r="19" spans="1:9" s="101" customFormat="1" ht="15">
      <c r="A19" s="334" t="s">
        <v>206</v>
      </c>
      <c r="B19" s="324"/>
      <c r="C19" s="324"/>
      <c r="D19" s="324"/>
      <c r="E19" s="324"/>
      <c r="F19" s="324"/>
      <c r="G19" s="324"/>
      <c r="H19" s="324"/>
      <c r="I19" s="324"/>
    </row>
    <row r="20" spans="1:9" s="114" customFormat="1" ht="50.1" customHeight="1">
      <c r="A20" s="335" t="s">
        <v>121</v>
      </c>
      <c r="B20" s="335"/>
      <c r="C20" s="335" t="s">
        <v>120</v>
      </c>
      <c r="D20" s="336"/>
      <c r="E20" s="336"/>
      <c r="F20" s="336"/>
      <c r="G20" s="115" t="s">
        <v>205</v>
      </c>
      <c r="H20" s="115" t="s">
        <v>204</v>
      </c>
      <c r="I20" s="115" t="s">
        <v>203</v>
      </c>
    </row>
    <row r="21" spans="1:9" ht="15.75">
      <c r="A21" s="113" t="s">
        <v>116</v>
      </c>
      <c r="B21" s="109" t="s">
        <v>202</v>
      </c>
      <c r="C21" s="337" t="s">
        <v>202</v>
      </c>
      <c r="D21" s="338"/>
      <c r="E21" s="338"/>
      <c r="F21" s="338"/>
      <c r="G21" s="109"/>
      <c r="H21" s="112">
        <f>H22+H28</f>
        <v>14371687.02</v>
      </c>
      <c r="I21" s="111">
        <f>I22+I28</f>
        <v>14124112.66</v>
      </c>
    </row>
    <row r="22" spans="1:9" ht="15.75">
      <c r="A22" s="110" t="s">
        <v>18</v>
      </c>
      <c r="B22" s="106" t="s">
        <v>201</v>
      </c>
      <c r="C22" s="322" t="s">
        <v>201</v>
      </c>
      <c r="D22" s="322"/>
      <c r="E22" s="322"/>
      <c r="F22" s="322"/>
      <c r="G22" s="259">
        <v>10</v>
      </c>
      <c r="H22" s="260">
        <f>H23+H24+H25+H26</f>
        <v>1722643.6700000002</v>
      </c>
      <c r="I22" s="261">
        <f>I23+I24+I25+I26</f>
        <v>1170221.3800000001</v>
      </c>
    </row>
    <row r="23" spans="1:9" ht="15.75">
      <c r="A23" s="110" t="s">
        <v>200</v>
      </c>
      <c r="B23" s="106" t="s">
        <v>61</v>
      </c>
      <c r="C23" s="322" t="s">
        <v>61</v>
      </c>
      <c r="D23" s="322"/>
      <c r="E23" s="322"/>
      <c r="F23" s="322"/>
      <c r="G23" s="259"/>
      <c r="H23" s="262">
        <v>205590.95</v>
      </c>
      <c r="I23" s="263">
        <v>136334.79</v>
      </c>
    </row>
    <row r="24" spans="1:9" ht="15.75">
      <c r="A24" s="110" t="s">
        <v>199</v>
      </c>
      <c r="B24" s="107" t="s">
        <v>198</v>
      </c>
      <c r="C24" s="321" t="s">
        <v>198</v>
      </c>
      <c r="D24" s="321"/>
      <c r="E24" s="321"/>
      <c r="F24" s="321"/>
      <c r="G24" s="264"/>
      <c r="H24" s="265">
        <v>543830.56999999995</v>
      </c>
      <c r="I24" s="266">
        <v>332278.90000000002</v>
      </c>
    </row>
    <row r="25" spans="1:9" ht="15.75">
      <c r="A25" s="110" t="s">
        <v>197</v>
      </c>
      <c r="B25" s="106" t="s">
        <v>196</v>
      </c>
      <c r="C25" s="321" t="s">
        <v>196</v>
      </c>
      <c r="D25" s="321"/>
      <c r="E25" s="321"/>
      <c r="F25" s="321"/>
      <c r="G25" s="259"/>
      <c r="H25" s="265">
        <v>839995.8</v>
      </c>
      <c r="I25" s="266">
        <v>560794.84</v>
      </c>
    </row>
    <row r="26" spans="1:9" ht="15.75">
      <c r="A26" s="110" t="s">
        <v>195</v>
      </c>
      <c r="B26" s="107" t="s">
        <v>194</v>
      </c>
      <c r="C26" s="321" t="s">
        <v>194</v>
      </c>
      <c r="D26" s="321"/>
      <c r="E26" s="321"/>
      <c r="F26" s="321"/>
      <c r="G26" s="264"/>
      <c r="H26" s="265">
        <v>133226.35</v>
      </c>
      <c r="I26" s="266">
        <v>140812.85</v>
      </c>
    </row>
    <row r="27" spans="1:9" ht="15.75">
      <c r="A27" s="110" t="s">
        <v>16</v>
      </c>
      <c r="B27" s="106" t="s">
        <v>193</v>
      </c>
      <c r="C27" s="321" t="s">
        <v>193</v>
      </c>
      <c r="D27" s="321"/>
      <c r="E27" s="321"/>
      <c r="F27" s="321"/>
      <c r="G27" s="259"/>
      <c r="H27" s="265"/>
      <c r="I27" s="266"/>
    </row>
    <row r="28" spans="1:9" ht="15.75">
      <c r="A28" s="110" t="s">
        <v>10</v>
      </c>
      <c r="B28" s="106" t="s">
        <v>192</v>
      </c>
      <c r="C28" s="321" t="s">
        <v>192</v>
      </c>
      <c r="D28" s="321"/>
      <c r="E28" s="321"/>
      <c r="F28" s="321"/>
      <c r="G28" s="259">
        <v>16</v>
      </c>
      <c r="H28" s="260">
        <v>12649043.35</v>
      </c>
      <c r="I28" s="261">
        <v>12953891.279999999</v>
      </c>
    </row>
    <row r="29" spans="1:9" ht="15.75">
      <c r="A29" s="110" t="s">
        <v>191</v>
      </c>
      <c r="B29" s="107" t="s">
        <v>190</v>
      </c>
      <c r="C29" s="321" t="s">
        <v>190</v>
      </c>
      <c r="D29" s="321"/>
      <c r="E29" s="321"/>
      <c r="F29" s="321"/>
      <c r="G29" s="264"/>
      <c r="H29" s="265">
        <v>12649043.35</v>
      </c>
      <c r="I29" s="266">
        <v>12953891.279999999</v>
      </c>
    </row>
    <row r="30" spans="1:9" ht="15.75">
      <c r="A30" s="110" t="s">
        <v>189</v>
      </c>
      <c r="B30" s="107" t="s">
        <v>188</v>
      </c>
      <c r="C30" s="321" t="s">
        <v>188</v>
      </c>
      <c r="D30" s="321"/>
      <c r="E30" s="321"/>
      <c r="F30" s="321"/>
      <c r="G30" s="264"/>
      <c r="H30" s="260"/>
      <c r="I30" s="266"/>
    </row>
    <row r="31" spans="1:9" ht="15.75">
      <c r="A31" s="113" t="s">
        <v>95</v>
      </c>
      <c r="B31" s="109" t="s">
        <v>187</v>
      </c>
      <c r="C31" s="340" t="s">
        <v>187</v>
      </c>
      <c r="D31" s="340"/>
      <c r="E31" s="340"/>
      <c r="F31" s="340"/>
      <c r="G31" s="267">
        <v>20</v>
      </c>
      <c r="H31" s="260">
        <f>H32+H33+H34+H35+H36+H37+H38+H39+H40+H41+H42+H43+H44+H45</f>
        <v>14282790.130000003</v>
      </c>
      <c r="I31" s="261">
        <f>I32+I33+I34+I35+I36+I37+I38+I39+I40+I41+I42+I43+I44+I45</f>
        <v>13847388.91</v>
      </c>
    </row>
    <row r="32" spans="1:9" ht="15.75">
      <c r="A32" s="110" t="s">
        <v>18</v>
      </c>
      <c r="B32" s="106" t="s">
        <v>186</v>
      </c>
      <c r="C32" s="321" t="s">
        <v>185</v>
      </c>
      <c r="D32" s="339"/>
      <c r="E32" s="339"/>
      <c r="F32" s="339"/>
      <c r="G32" s="259">
        <v>17</v>
      </c>
      <c r="H32" s="265">
        <v>8645822.5500000007</v>
      </c>
      <c r="I32" s="266">
        <v>8819114.2200000007</v>
      </c>
    </row>
    <row r="33" spans="1:9" ht="15.75">
      <c r="A33" s="110" t="s">
        <v>16</v>
      </c>
      <c r="B33" s="106" t="s">
        <v>184</v>
      </c>
      <c r="C33" s="321" t="s">
        <v>183</v>
      </c>
      <c r="D33" s="339"/>
      <c r="E33" s="339"/>
      <c r="F33" s="339"/>
      <c r="G33" s="259" t="s">
        <v>182</v>
      </c>
      <c r="H33" s="265">
        <v>1279881.3999999999</v>
      </c>
      <c r="I33" s="266">
        <v>1188377.8600000001</v>
      </c>
    </row>
    <row r="34" spans="1:9" ht="15.75">
      <c r="A34" s="110" t="s">
        <v>10</v>
      </c>
      <c r="B34" s="106" t="s">
        <v>181</v>
      </c>
      <c r="C34" s="321" t="s">
        <v>180</v>
      </c>
      <c r="D34" s="339"/>
      <c r="E34" s="339"/>
      <c r="F34" s="339"/>
      <c r="G34" s="259"/>
      <c r="H34" s="265">
        <v>602779.89</v>
      </c>
      <c r="I34" s="266">
        <v>656487.43999999994</v>
      </c>
    </row>
    <row r="35" spans="1:9" ht="15.75">
      <c r="A35" s="110" t="s">
        <v>8</v>
      </c>
      <c r="B35" s="106" t="s">
        <v>179</v>
      </c>
      <c r="C35" s="322" t="s">
        <v>178</v>
      </c>
      <c r="D35" s="339"/>
      <c r="E35" s="339"/>
      <c r="F35" s="339"/>
      <c r="G35" s="259"/>
      <c r="H35" s="265">
        <v>729.63</v>
      </c>
      <c r="I35" s="266">
        <v>398.82</v>
      </c>
    </row>
    <row r="36" spans="1:9" ht="15.75">
      <c r="A36" s="110" t="s">
        <v>66</v>
      </c>
      <c r="B36" s="106" t="s">
        <v>177</v>
      </c>
      <c r="C36" s="322" t="s">
        <v>176</v>
      </c>
      <c r="D36" s="339"/>
      <c r="E36" s="339"/>
      <c r="F36" s="339"/>
      <c r="G36" s="259"/>
      <c r="H36" s="265">
        <v>99198.94</v>
      </c>
      <c r="I36" s="266">
        <v>138900.79999999999</v>
      </c>
    </row>
    <row r="37" spans="1:9" ht="15.75">
      <c r="A37" s="110" t="s">
        <v>175</v>
      </c>
      <c r="B37" s="106" t="s">
        <v>174</v>
      </c>
      <c r="C37" s="322" t="s">
        <v>173</v>
      </c>
      <c r="D37" s="339"/>
      <c r="E37" s="339"/>
      <c r="F37" s="339"/>
      <c r="G37" s="259"/>
      <c r="H37" s="265">
        <v>6230.78</v>
      </c>
      <c r="I37" s="266">
        <v>7269.3</v>
      </c>
    </row>
    <row r="38" spans="1:9" ht="15.75">
      <c r="A38" s="110" t="s">
        <v>172</v>
      </c>
      <c r="B38" s="106" t="s">
        <v>171</v>
      </c>
      <c r="C38" s="322" t="s">
        <v>170</v>
      </c>
      <c r="D38" s="339"/>
      <c r="E38" s="339"/>
      <c r="F38" s="339"/>
      <c r="G38" s="259"/>
      <c r="H38" s="265">
        <v>644433.04</v>
      </c>
      <c r="I38" s="266">
        <v>332634.48</v>
      </c>
    </row>
    <row r="39" spans="1:9" ht="15.75">
      <c r="A39" s="110" t="s">
        <v>169</v>
      </c>
      <c r="B39" s="106" t="s">
        <v>168</v>
      </c>
      <c r="C39" s="321" t="s">
        <v>168</v>
      </c>
      <c r="D39" s="339"/>
      <c r="E39" s="339"/>
      <c r="F39" s="339"/>
      <c r="G39" s="259"/>
      <c r="H39" s="265">
        <v>5323.8</v>
      </c>
      <c r="I39" s="266">
        <v>283.44</v>
      </c>
    </row>
    <row r="40" spans="1:9" ht="15.75">
      <c r="A40" s="110" t="s">
        <v>167</v>
      </c>
      <c r="B40" s="106" t="s">
        <v>166</v>
      </c>
      <c r="C40" s="322" t="s">
        <v>166</v>
      </c>
      <c r="D40" s="339"/>
      <c r="E40" s="339"/>
      <c r="F40" s="339"/>
      <c r="G40" s="259">
        <v>6</v>
      </c>
      <c r="H40" s="265">
        <v>1468058.01</v>
      </c>
      <c r="I40" s="266">
        <v>1465744.5</v>
      </c>
    </row>
    <row r="41" spans="1:9" ht="15.75" customHeight="1">
      <c r="A41" s="110" t="s">
        <v>165</v>
      </c>
      <c r="B41" s="106" t="s">
        <v>164</v>
      </c>
      <c r="C41" s="321" t="s">
        <v>163</v>
      </c>
      <c r="D41" s="341"/>
      <c r="E41" s="341"/>
      <c r="F41" s="341"/>
      <c r="G41" s="259"/>
      <c r="H41" s="265">
        <v>42336.42</v>
      </c>
      <c r="I41" s="266">
        <v>15680</v>
      </c>
    </row>
    <row r="42" spans="1:9" ht="15.75" customHeight="1">
      <c r="A42" s="110" t="s">
        <v>162</v>
      </c>
      <c r="B42" s="106" t="s">
        <v>161</v>
      </c>
      <c r="C42" s="321" t="s">
        <v>160</v>
      </c>
      <c r="D42" s="339"/>
      <c r="E42" s="339"/>
      <c r="F42" s="339"/>
      <c r="G42" s="259"/>
      <c r="H42" s="265">
        <v>53148.51</v>
      </c>
      <c r="I42" s="266">
        <v>52891.91</v>
      </c>
    </row>
    <row r="43" spans="1:9" ht="15.75">
      <c r="A43" s="110" t="s">
        <v>159</v>
      </c>
      <c r="B43" s="106" t="s">
        <v>158</v>
      </c>
      <c r="C43" s="321" t="s">
        <v>157</v>
      </c>
      <c r="D43" s="339"/>
      <c r="E43" s="339"/>
      <c r="F43" s="339"/>
      <c r="G43" s="259">
        <v>10</v>
      </c>
      <c r="H43" s="265">
        <v>972.55</v>
      </c>
      <c r="I43" s="266">
        <v>583.53</v>
      </c>
    </row>
    <row r="44" spans="1:9" ht="15.75">
      <c r="A44" s="110" t="s">
        <v>156</v>
      </c>
      <c r="B44" s="106" t="s">
        <v>155</v>
      </c>
      <c r="C44" s="321" t="s">
        <v>154</v>
      </c>
      <c r="D44" s="339"/>
      <c r="E44" s="339"/>
      <c r="F44" s="339"/>
      <c r="G44" s="259"/>
      <c r="H44" s="265">
        <v>1357886.88</v>
      </c>
      <c r="I44" s="266">
        <v>1077167.18</v>
      </c>
    </row>
    <row r="45" spans="1:9" ht="15.75">
      <c r="A45" s="110" t="s">
        <v>153</v>
      </c>
      <c r="B45" s="106" t="s">
        <v>152</v>
      </c>
      <c r="C45" s="310" t="s">
        <v>151</v>
      </c>
      <c r="D45" s="311"/>
      <c r="E45" s="311"/>
      <c r="F45" s="312"/>
      <c r="G45" s="259"/>
      <c r="H45" s="265">
        <v>75987.73</v>
      </c>
      <c r="I45" s="266">
        <v>91855.43</v>
      </c>
    </row>
    <row r="46" spans="1:9" ht="15.75">
      <c r="A46" s="109" t="s">
        <v>93</v>
      </c>
      <c r="B46" s="108" t="s">
        <v>150</v>
      </c>
      <c r="C46" s="313" t="s">
        <v>150</v>
      </c>
      <c r="D46" s="314"/>
      <c r="E46" s="314"/>
      <c r="F46" s="315"/>
      <c r="G46" s="268"/>
      <c r="H46" s="269">
        <f>H21-H31</f>
        <v>88896.889999996871</v>
      </c>
      <c r="I46" s="270">
        <f>I21-I31</f>
        <v>276723.75</v>
      </c>
    </row>
    <row r="47" spans="1:9" ht="15.75">
      <c r="A47" s="109" t="s">
        <v>63</v>
      </c>
      <c r="B47" s="109" t="s">
        <v>149</v>
      </c>
      <c r="C47" s="316" t="s">
        <v>149</v>
      </c>
      <c r="D47" s="314"/>
      <c r="E47" s="314"/>
      <c r="F47" s="315"/>
      <c r="G47" s="271"/>
      <c r="H47" s="269">
        <f>H48-H50</f>
        <v>-12366.93</v>
      </c>
      <c r="I47" s="270">
        <v>-32219.57</v>
      </c>
    </row>
    <row r="48" spans="1:9" ht="15.75">
      <c r="A48" s="107" t="s">
        <v>148</v>
      </c>
      <c r="B48" s="106" t="s">
        <v>147</v>
      </c>
      <c r="C48" s="310" t="s">
        <v>146</v>
      </c>
      <c r="D48" s="311"/>
      <c r="E48" s="311"/>
      <c r="F48" s="312"/>
      <c r="G48" s="272"/>
      <c r="H48" s="273"/>
      <c r="I48" s="274"/>
    </row>
    <row r="49" spans="1:9" ht="15.75">
      <c r="A49" s="107" t="s">
        <v>16</v>
      </c>
      <c r="B49" s="106" t="s">
        <v>145</v>
      </c>
      <c r="C49" s="310" t="s">
        <v>145</v>
      </c>
      <c r="D49" s="311"/>
      <c r="E49" s="311"/>
      <c r="F49" s="312"/>
      <c r="G49" s="272"/>
      <c r="H49" s="273"/>
      <c r="I49" s="274"/>
    </row>
    <row r="50" spans="1:9" ht="15.75">
      <c r="A50" s="107" t="s">
        <v>144</v>
      </c>
      <c r="B50" s="106" t="s">
        <v>143</v>
      </c>
      <c r="C50" s="310" t="s">
        <v>142</v>
      </c>
      <c r="D50" s="311"/>
      <c r="E50" s="311"/>
      <c r="F50" s="312"/>
      <c r="G50" s="272">
        <v>24</v>
      </c>
      <c r="H50" s="273">
        <v>12366.93</v>
      </c>
      <c r="I50" s="274">
        <v>32219.57</v>
      </c>
    </row>
    <row r="51" spans="1:9" ht="15.75">
      <c r="A51" s="109" t="s">
        <v>56</v>
      </c>
      <c r="B51" s="108" t="s">
        <v>141</v>
      </c>
      <c r="C51" s="313" t="s">
        <v>141</v>
      </c>
      <c r="D51" s="314"/>
      <c r="E51" s="314"/>
      <c r="F51" s="315"/>
      <c r="G51" s="272">
        <v>18</v>
      </c>
      <c r="H51" s="269">
        <v>-7333.21</v>
      </c>
      <c r="I51" s="270">
        <v>-18378.490000000002</v>
      </c>
    </row>
    <row r="52" spans="1:9" ht="30" customHeight="1">
      <c r="A52" s="109" t="s">
        <v>20</v>
      </c>
      <c r="B52" s="108" t="s">
        <v>140</v>
      </c>
      <c r="C52" s="317" t="s">
        <v>140</v>
      </c>
      <c r="D52" s="318"/>
      <c r="E52" s="318"/>
      <c r="F52" s="319"/>
      <c r="G52" s="271"/>
      <c r="H52" s="269"/>
      <c r="I52" s="274"/>
    </row>
    <row r="53" spans="1:9" ht="15.75">
      <c r="A53" s="109" t="s">
        <v>2</v>
      </c>
      <c r="B53" s="108" t="s">
        <v>139</v>
      </c>
      <c r="C53" s="313" t="s">
        <v>139</v>
      </c>
      <c r="D53" s="314"/>
      <c r="E53" s="314"/>
      <c r="F53" s="315"/>
      <c r="G53" s="271"/>
      <c r="H53" s="269"/>
      <c r="I53" s="274"/>
    </row>
    <row r="54" spans="1:9" ht="30" customHeight="1">
      <c r="A54" s="109" t="s">
        <v>138</v>
      </c>
      <c r="B54" s="109" t="s">
        <v>137</v>
      </c>
      <c r="C54" s="320" t="s">
        <v>137</v>
      </c>
      <c r="D54" s="318"/>
      <c r="E54" s="318"/>
      <c r="F54" s="319"/>
      <c r="G54" s="271"/>
      <c r="H54" s="269"/>
      <c r="I54" s="274"/>
    </row>
    <row r="55" spans="1:9" ht="15.75">
      <c r="A55" s="109" t="s">
        <v>18</v>
      </c>
      <c r="B55" s="109" t="s">
        <v>136</v>
      </c>
      <c r="C55" s="316" t="s">
        <v>136</v>
      </c>
      <c r="D55" s="314"/>
      <c r="E55" s="314"/>
      <c r="F55" s="315"/>
      <c r="G55" s="271"/>
      <c r="H55" s="269"/>
      <c r="I55" s="274"/>
    </row>
    <row r="56" spans="1:9" ht="15.75">
      <c r="A56" s="109" t="s">
        <v>135</v>
      </c>
      <c r="B56" s="108" t="s">
        <v>134</v>
      </c>
      <c r="C56" s="313" t="s">
        <v>134</v>
      </c>
      <c r="D56" s="314"/>
      <c r="E56" s="314"/>
      <c r="F56" s="315"/>
      <c r="G56" s="271"/>
      <c r="H56" s="269">
        <f>H46+H47+H51</f>
        <v>69196.749999996871</v>
      </c>
      <c r="I56" s="270">
        <f>I46+I47+I51</f>
        <v>226125.69</v>
      </c>
    </row>
    <row r="57" spans="1:9" ht="15.75">
      <c r="A57" s="107" t="s">
        <v>18</v>
      </c>
      <c r="B57" s="106" t="s">
        <v>133</v>
      </c>
      <c r="C57" s="310" t="s">
        <v>133</v>
      </c>
      <c r="D57" s="311"/>
      <c r="E57" s="311"/>
      <c r="F57" s="312"/>
      <c r="G57" s="272"/>
      <c r="H57" s="273"/>
      <c r="I57" s="274"/>
    </row>
    <row r="58" spans="1:9" ht="15.75">
      <c r="A58" s="107" t="s">
        <v>16</v>
      </c>
      <c r="B58" s="106" t="s">
        <v>132</v>
      </c>
      <c r="C58" s="310" t="s">
        <v>132</v>
      </c>
      <c r="D58" s="311"/>
      <c r="E58" s="311"/>
      <c r="F58" s="312"/>
      <c r="G58" s="272"/>
      <c r="H58" s="273"/>
      <c r="I58" s="274"/>
    </row>
    <row r="59" spans="1:9">
      <c r="A59" s="105"/>
      <c r="B59" s="105"/>
      <c r="C59" s="105"/>
      <c r="D59" s="105"/>
      <c r="E59" s="253"/>
      <c r="F59" s="253"/>
      <c r="G59" s="275"/>
      <c r="H59" s="275"/>
      <c r="I59" s="275"/>
    </row>
    <row r="60" spans="1:9" ht="15" customHeight="1">
      <c r="A60" s="348"/>
      <c r="B60" s="348"/>
      <c r="C60" s="348"/>
      <c r="D60" s="348"/>
      <c r="E60" s="348"/>
      <c r="F60" s="348"/>
      <c r="G60" s="158" t="s">
        <v>131</v>
      </c>
      <c r="H60" s="345"/>
      <c r="I60" s="345"/>
    </row>
    <row r="61" spans="1:9" s="101" customFormat="1" ht="15" customHeight="1">
      <c r="A61" s="347"/>
      <c r="B61" s="347"/>
      <c r="C61" s="347"/>
      <c r="D61" s="347"/>
      <c r="E61" s="347"/>
      <c r="F61" s="347"/>
      <c r="G61" s="104"/>
      <c r="H61" s="346"/>
      <c r="I61" s="346"/>
    </row>
    <row r="62" spans="1:9" s="101" customFormat="1" ht="15" customHeight="1">
      <c r="A62" s="103"/>
      <c r="B62" s="103"/>
      <c r="C62" s="103"/>
      <c r="D62" s="103"/>
      <c r="E62" s="103"/>
      <c r="F62" s="103"/>
      <c r="G62" s="103"/>
      <c r="H62" s="102"/>
      <c r="I62" s="102"/>
    </row>
    <row r="63" spans="1:9" ht="12.75" customHeight="1">
      <c r="A63" s="344"/>
      <c r="B63" s="344"/>
      <c r="C63" s="344"/>
      <c r="D63" s="344"/>
      <c r="E63" s="344"/>
      <c r="F63" s="344"/>
      <c r="G63" s="100"/>
      <c r="H63" s="349"/>
      <c r="I63" s="349"/>
    </row>
    <row r="64" spans="1:9">
      <c r="A64" s="343"/>
      <c r="B64" s="343"/>
      <c r="C64" s="343"/>
      <c r="D64" s="343"/>
      <c r="E64" s="343"/>
      <c r="F64" s="343"/>
      <c r="G64" s="99"/>
      <c r="H64" s="342"/>
      <c r="I64" s="342"/>
    </row>
  </sheetData>
  <mergeCells count="62">
    <mergeCell ref="H64:I64"/>
    <mergeCell ref="A64:F64"/>
    <mergeCell ref="A63:F63"/>
    <mergeCell ref="H60:I60"/>
    <mergeCell ref="H61:I61"/>
    <mergeCell ref="A61:F61"/>
    <mergeCell ref="A60:F60"/>
    <mergeCell ref="H63:I63"/>
    <mergeCell ref="C44:F44"/>
    <mergeCell ref="C38:F38"/>
    <mergeCell ref="C39:F39"/>
    <mergeCell ref="C40:F40"/>
    <mergeCell ref="C41:F41"/>
    <mergeCell ref="A5:I5"/>
    <mergeCell ref="A6:I6"/>
    <mergeCell ref="A7:I7"/>
    <mergeCell ref="A8:I8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A9:I9"/>
    <mergeCell ref="A10:I10"/>
    <mergeCell ref="A12:I12"/>
    <mergeCell ref="A13:I13"/>
    <mergeCell ref="A11:I11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48:F48"/>
    <mergeCell ref="C29:F29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</mergeCells>
  <phoneticPr fontId="94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F5" sqref="F5"/>
    </sheetView>
  </sheetViews>
  <sheetFormatPr defaultRowHeight="12.75"/>
  <cols>
    <col min="1" max="1" width="5.5703125" customWidth="1"/>
    <col min="2" max="2" width="17.42578125" customWidth="1"/>
    <col min="3" max="3" width="5.7109375" customWidth="1"/>
    <col min="4" max="4" width="9.42578125" customWidth="1"/>
    <col min="5" max="5" width="7.5703125" customWidth="1"/>
    <col min="6" max="6" width="6.7109375" customWidth="1"/>
    <col min="7" max="7" width="7.85546875" customWidth="1"/>
    <col min="8" max="8" width="10.5703125" customWidth="1"/>
    <col min="9" max="9" width="11" customWidth="1"/>
    <col min="10" max="10" width="6.5703125" customWidth="1"/>
  </cols>
  <sheetData>
    <row r="1" spans="1:12">
      <c r="A1" s="118"/>
      <c r="B1" s="118"/>
      <c r="C1" s="118"/>
      <c r="D1" s="118"/>
      <c r="E1" s="118"/>
      <c r="F1" s="119"/>
      <c r="G1" s="120"/>
      <c r="H1" s="118"/>
      <c r="I1" s="118"/>
      <c r="J1" s="118"/>
    </row>
    <row r="2" spans="1:12">
      <c r="A2" s="121"/>
      <c r="B2" s="118"/>
      <c r="C2" s="118"/>
      <c r="D2" s="118"/>
      <c r="E2" s="118"/>
      <c r="F2" s="122" t="s">
        <v>325</v>
      </c>
      <c r="G2" s="118"/>
      <c r="H2" s="118"/>
      <c r="I2" s="118"/>
      <c r="J2" s="118"/>
    </row>
    <row r="3" spans="1:12" ht="11.25" customHeight="1">
      <c r="A3" s="118"/>
      <c r="B3" s="118"/>
      <c r="C3" s="123"/>
      <c r="D3" s="124"/>
      <c r="E3" s="118"/>
      <c r="F3" s="122" t="s">
        <v>335</v>
      </c>
      <c r="G3" s="118"/>
      <c r="H3" s="118"/>
      <c r="I3" s="118"/>
      <c r="J3" s="118"/>
    </row>
    <row r="4" spans="1:12">
      <c r="A4" s="118"/>
      <c r="B4" s="118"/>
      <c r="C4" s="118"/>
      <c r="D4" s="118"/>
      <c r="E4" s="118"/>
      <c r="F4" s="254" t="s">
        <v>327</v>
      </c>
      <c r="H4" s="118"/>
      <c r="I4" s="118"/>
    </row>
    <row r="5" spans="1:12" ht="12.75" customHeight="1">
      <c r="A5" s="159"/>
      <c r="B5" s="159"/>
      <c r="C5" s="159"/>
      <c r="D5" s="159"/>
      <c r="E5" s="256"/>
      <c r="F5" s="257" t="s">
        <v>339</v>
      </c>
      <c r="G5" s="257"/>
      <c r="H5" s="258"/>
      <c r="I5" s="257"/>
      <c r="K5" s="159"/>
      <c r="L5" s="159"/>
    </row>
    <row r="6" spans="1:12" ht="15.75">
      <c r="A6" s="352" t="s">
        <v>129</v>
      </c>
      <c r="B6" s="352"/>
      <c r="C6" s="352"/>
      <c r="D6" s="352"/>
      <c r="E6" s="352"/>
      <c r="F6" s="352"/>
      <c r="G6" s="352"/>
      <c r="H6" s="352"/>
      <c r="I6" s="352"/>
      <c r="J6" s="352"/>
    </row>
    <row r="7" spans="1:12">
      <c r="A7" s="355" t="s">
        <v>211</v>
      </c>
      <c r="B7" s="355"/>
      <c r="C7" s="355"/>
      <c r="D7" s="355"/>
      <c r="E7" s="355"/>
      <c r="F7" s="355"/>
      <c r="G7" s="355"/>
      <c r="H7" s="355"/>
      <c r="I7" s="355"/>
      <c r="J7" s="355"/>
    </row>
    <row r="8" spans="1:12" ht="15.75">
      <c r="A8" s="352" t="s">
        <v>214</v>
      </c>
      <c r="B8" s="352"/>
      <c r="C8" s="352"/>
      <c r="D8" s="352"/>
      <c r="E8" s="352"/>
      <c r="F8" s="352"/>
      <c r="G8" s="352"/>
      <c r="H8" s="352"/>
      <c r="I8" s="352"/>
      <c r="J8" s="352"/>
    </row>
    <row r="9" spans="1:12">
      <c r="A9" s="356" t="s">
        <v>215</v>
      </c>
      <c r="B9" s="356"/>
      <c r="C9" s="356"/>
      <c r="D9" s="356"/>
      <c r="E9" s="356"/>
      <c r="F9" s="356"/>
      <c r="G9" s="356"/>
      <c r="H9" s="356"/>
      <c r="I9" s="356"/>
      <c r="J9" s="356"/>
    </row>
    <row r="10" spans="1:12">
      <c r="A10" s="354"/>
      <c r="B10" s="354"/>
      <c r="C10" s="354"/>
      <c r="D10" s="354"/>
      <c r="E10" s="354"/>
      <c r="F10" s="354"/>
      <c r="G10" s="354"/>
      <c r="H10" s="354"/>
      <c r="I10" s="354"/>
      <c r="J10" s="354"/>
    </row>
    <row r="11" spans="1:12">
      <c r="A11" s="350" t="s">
        <v>216</v>
      </c>
      <c r="B11" s="350"/>
      <c r="C11" s="350"/>
      <c r="D11" s="350"/>
      <c r="E11" s="350"/>
      <c r="F11" s="350"/>
      <c r="G11" s="350"/>
      <c r="H11" s="350"/>
      <c r="I11" s="350"/>
      <c r="J11" s="350"/>
    </row>
    <row r="12" spans="1:12">
      <c r="A12" s="351" t="s">
        <v>217</v>
      </c>
      <c r="B12" s="351"/>
      <c r="C12" s="351"/>
      <c r="D12" s="351"/>
      <c r="E12" s="351"/>
      <c r="F12" s="351"/>
      <c r="G12" s="351"/>
      <c r="H12" s="351"/>
      <c r="I12" s="351"/>
      <c r="J12" s="351"/>
    </row>
    <row r="13" spans="1:12" ht="15.75">
      <c r="A13" s="125"/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2" ht="15.75">
      <c r="A14" s="352" t="s">
        <v>218</v>
      </c>
      <c r="B14" s="352"/>
      <c r="C14" s="352"/>
      <c r="D14" s="352"/>
      <c r="E14" s="352"/>
      <c r="F14" s="352"/>
      <c r="G14" s="352"/>
      <c r="H14" s="352"/>
      <c r="I14" s="352"/>
      <c r="J14" s="352"/>
    </row>
    <row r="15" spans="1:12" ht="15.75">
      <c r="A15" s="126"/>
      <c r="B15" s="126"/>
      <c r="C15" s="353" t="s">
        <v>123</v>
      </c>
      <c r="D15" s="353"/>
      <c r="E15" s="353"/>
      <c r="F15" s="126"/>
      <c r="G15" s="126"/>
      <c r="H15" s="126"/>
      <c r="I15" s="126"/>
      <c r="J15" s="126"/>
    </row>
    <row r="16" spans="1:12">
      <c r="A16" s="127"/>
      <c r="B16" s="127"/>
      <c r="C16" s="127"/>
      <c r="D16" s="127"/>
      <c r="E16" s="128" t="s">
        <v>219</v>
      </c>
      <c r="F16" s="129"/>
      <c r="G16" s="129"/>
      <c r="H16" s="129"/>
      <c r="I16" s="129"/>
      <c r="J16" s="129"/>
    </row>
    <row r="17" spans="1:10">
      <c r="A17" s="364" t="s">
        <v>121</v>
      </c>
      <c r="B17" s="359" t="s">
        <v>120</v>
      </c>
      <c r="C17" s="359" t="s">
        <v>220</v>
      </c>
      <c r="D17" s="359" t="s">
        <v>221</v>
      </c>
      <c r="E17" s="359"/>
      <c r="F17" s="359"/>
      <c r="G17" s="359"/>
      <c r="H17" s="359"/>
      <c r="I17" s="357" t="s">
        <v>222</v>
      </c>
      <c r="J17" s="359" t="s">
        <v>223</v>
      </c>
    </row>
    <row r="18" spans="1:10" ht="73.5">
      <c r="A18" s="365"/>
      <c r="B18" s="359"/>
      <c r="C18" s="359"/>
      <c r="D18" s="130" t="s">
        <v>17</v>
      </c>
      <c r="E18" s="130" t="s">
        <v>13</v>
      </c>
      <c r="F18" s="130" t="s">
        <v>224</v>
      </c>
      <c r="G18" s="130" t="s">
        <v>9</v>
      </c>
      <c r="H18" s="131" t="s">
        <v>225</v>
      </c>
      <c r="I18" s="358"/>
      <c r="J18" s="359"/>
    </row>
    <row r="19" spans="1:10">
      <c r="A19" s="132">
        <v>1</v>
      </c>
      <c r="B19" s="133">
        <v>2</v>
      </c>
      <c r="C19" s="133">
        <v>3</v>
      </c>
      <c r="D19" s="134">
        <v>4</v>
      </c>
      <c r="E19" s="133">
        <v>5</v>
      </c>
      <c r="F19" s="132">
        <v>6</v>
      </c>
      <c r="G19" s="133">
        <v>7</v>
      </c>
      <c r="H19" s="132">
        <v>8</v>
      </c>
      <c r="I19" s="135">
        <v>9</v>
      </c>
      <c r="J19" s="136">
        <v>10</v>
      </c>
    </row>
    <row r="20" spans="1:10" ht="25.5">
      <c r="A20" s="130" t="s">
        <v>226</v>
      </c>
      <c r="B20" s="137" t="s">
        <v>227</v>
      </c>
      <c r="C20" s="137"/>
      <c r="D20" s="138">
        <v>322861.28999999998</v>
      </c>
      <c r="E20" s="138"/>
      <c r="F20" s="138"/>
      <c r="G20" s="138"/>
      <c r="H20" s="138">
        <v>4099127.13</v>
      </c>
      <c r="I20" s="139">
        <f>D20+H20</f>
        <v>4421988.42</v>
      </c>
      <c r="J20" s="138"/>
    </row>
    <row r="21" spans="1:10" ht="66.599999999999994" customHeight="1">
      <c r="A21" s="140" t="s">
        <v>228</v>
      </c>
      <c r="B21" s="141" t="s">
        <v>229</v>
      </c>
      <c r="C21" s="137"/>
      <c r="D21" s="142" t="s">
        <v>230</v>
      </c>
      <c r="E21" s="142"/>
      <c r="F21" s="142" t="s">
        <v>230</v>
      </c>
      <c r="G21" s="143"/>
      <c r="H21" s="143"/>
      <c r="I21" s="144"/>
      <c r="J21" s="142" t="s">
        <v>230</v>
      </c>
    </row>
    <row r="22" spans="1:10" ht="61.9" customHeight="1">
      <c r="A22" s="140" t="s">
        <v>231</v>
      </c>
      <c r="B22" s="141" t="s">
        <v>232</v>
      </c>
      <c r="C22" s="137"/>
      <c r="D22" s="142" t="s">
        <v>230</v>
      </c>
      <c r="E22" s="142"/>
      <c r="F22" s="142" t="s">
        <v>230</v>
      </c>
      <c r="G22" s="143"/>
      <c r="H22" s="143"/>
      <c r="I22" s="144"/>
      <c r="J22" s="142" t="s">
        <v>230</v>
      </c>
    </row>
    <row r="23" spans="1:10" ht="49.9" customHeight="1">
      <c r="A23" s="140" t="s">
        <v>233</v>
      </c>
      <c r="B23" s="141" t="s">
        <v>234</v>
      </c>
      <c r="C23" s="145"/>
      <c r="D23" s="142" t="s">
        <v>230</v>
      </c>
      <c r="E23" s="142"/>
      <c r="F23" s="143"/>
      <c r="G23" s="142" t="s">
        <v>230</v>
      </c>
      <c r="H23" s="146"/>
      <c r="I23" s="144"/>
      <c r="J23" s="142" t="s">
        <v>230</v>
      </c>
    </row>
    <row r="24" spans="1:10" ht="21" customHeight="1">
      <c r="A24" s="140" t="s">
        <v>235</v>
      </c>
      <c r="B24" s="141" t="s">
        <v>236</v>
      </c>
      <c r="C24" s="145"/>
      <c r="D24" s="142" t="s">
        <v>230</v>
      </c>
      <c r="E24" s="142" t="s">
        <v>230</v>
      </c>
      <c r="F24" s="142"/>
      <c r="G24" s="142" t="s">
        <v>230</v>
      </c>
      <c r="H24" s="143"/>
      <c r="I24" s="144"/>
      <c r="J24" s="142" t="s">
        <v>230</v>
      </c>
    </row>
    <row r="25" spans="1:10" ht="22.15" customHeight="1">
      <c r="A25" s="140" t="s">
        <v>237</v>
      </c>
      <c r="B25" s="141" t="s">
        <v>238</v>
      </c>
      <c r="C25" s="145"/>
      <c r="D25" s="142" t="s">
        <v>230</v>
      </c>
      <c r="E25" s="142" t="s">
        <v>230</v>
      </c>
      <c r="F25" s="142"/>
      <c r="G25" s="142" t="s">
        <v>230</v>
      </c>
      <c r="H25" s="143"/>
      <c r="I25" s="144"/>
      <c r="J25" s="142" t="s">
        <v>230</v>
      </c>
    </row>
    <row r="26" spans="1:10" ht="38.25">
      <c r="A26" s="140" t="s">
        <v>239</v>
      </c>
      <c r="B26" s="141" t="s">
        <v>240</v>
      </c>
      <c r="C26" s="145"/>
      <c r="D26" s="142"/>
      <c r="E26" s="142" t="s">
        <v>230</v>
      </c>
      <c r="F26" s="142" t="s">
        <v>230</v>
      </c>
      <c r="G26" s="143"/>
      <c r="H26" s="143"/>
      <c r="I26" s="144"/>
      <c r="J26" s="142"/>
    </row>
    <row r="27" spans="1:10" ht="38.25">
      <c r="A27" s="140" t="s">
        <v>241</v>
      </c>
      <c r="B27" s="141" t="s">
        <v>242</v>
      </c>
      <c r="C27" s="137"/>
      <c r="D27" s="142" t="s">
        <v>230</v>
      </c>
      <c r="E27" s="142" t="s">
        <v>230</v>
      </c>
      <c r="F27" s="142" t="s">
        <v>230</v>
      </c>
      <c r="G27" s="142"/>
      <c r="H27" s="142">
        <f>H28-H20</f>
        <v>226125.69000000041</v>
      </c>
      <c r="I27" s="144"/>
      <c r="J27" s="142"/>
    </row>
    <row r="28" spans="1:10" ht="25.5">
      <c r="A28" s="130" t="s">
        <v>243</v>
      </c>
      <c r="B28" s="147" t="s">
        <v>244</v>
      </c>
      <c r="C28" s="137"/>
      <c r="D28" s="138">
        <v>322861.28999999998</v>
      </c>
      <c r="E28" s="138"/>
      <c r="F28" s="138"/>
      <c r="G28" s="138"/>
      <c r="H28" s="138">
        <v>4325252.82</v>
      </c>
      <c r="I28" s="139">
        <v>4648114.1100000003</v>
      </c>
      <c r="J28" s="138"/>
    </row>
    <row r="29" spans="1:10" ht="63.6" customHeight="1">
      <c r="A29" s="140" t="s">
        <v>245</v>
      </c>
      <c r="B29" s="141" t="s">
        <v>229</v>
      </c>
      <c r="C29" s="137"/>
      <c r="D29" s="142" t="s">
        <v>230</v>
      </c>
      <c r="E29" s="142"/>
      <c r="F29" s="142" t="s">
        <v>230</v>
      </c>
      <c r="G29" s="143"/>
      <c r="H29" s="143"/>
      <c r="I29" s="144"/>
      <c r="J29" s="142" t="s">
        <v>230</v>
      </c>
    </row>
    <row r="30" spans="1:10" ht="51">
      <c r="A30" s="140" t="s">
        <v>246</v>
      </c>
      <c r="B30" s="141" t="s">
        <v>232</v>
      </c>
      <c r="C30" s="137"/>
      <c r="D30" s="142" t="s">
        <v>230</v>
      </c>
      <c r="E30" s="142"/>
      <c r="F30" s="142" t="s">
        <v>230</v>
      </c>
      <c r="G30" s="143"/>
      <c r="H30" s="143"/>
      <c r="I30" s="144"/>
      <c r="J30" s="142" t="s">
        <v>230</v>
      </c>
    </row>
    <row r="31" spans="1:10" ht="38.25">
      <c r="A31" s="140" t="s">
        <v>247</v>
      </c>
      <c r="B31" s="141" t="s">
        <v>248</v>
      </c>
      <c r="C31" s="137"/>
      <c r="D31" s="142" t="s">
        <v>230</v>
      </c>
      <c r="E31" s="142"/>
      <c r="F31" s="143"/>
      <c r="G31" s="142" t="s">
        <v>230</v>
      </c>
      <c r="H31" s="146"/>
      <c r="I31" s="144"/>
      <c r="J31" s="142" t="s">
        <v>230</v>
      </c>
    </row>
    <row r="32" spans="1:10">
      <c r="A32" s="140" t="s">
        <v>249</v>
      </c>
      <c r="B32" s="141" t="s">
        <v>236</v>
      </c>
      <c r="C32" s="137"/>
      <c r="D32" s="142" t="s">
        <v>230</v>
      </c>
      <c r="E32" s="142" t="s">
        <v>230</v>
      </c>
      <c r="F32" s="142"/>
      <c r="G32" s="142" t="s">
        <v>230</v>
      </c>
      <c r="H32" s="143"/>
      <c r="I32" s="144"/>
      <c r="J32" s="142" t="s">
        <v>230</v>
      </c>
    </row>
    <row r="33" spans="1:10" ht="25.5">
      <c r="A33" s="140" t="s">
        <v>250</v>
      </c>
      <c r="B33" s="141" t="s">
        <v>238</v>
      </c>
      <c r="C33" s="137"/>
      <c r="D33" s="142" t="s">
        <v>230</v>
      </c>
      <c r="E33" s="142" t="s">
        <v>230</v>
      </c>
      <c r="F33" s="142"/>
      <c r="G33" s="142" t="s">
        <v>230</v>
      </c>
      <c r="H33" s="143"/>
      <c r="I33" s="144"/>
      <c r="J33" s="142" t="s">
        <v>230</v>
      </c>
    </row>
    <row r="34" spans="1:10" ht="38.25">
      <c r="A34" s="140" t="s">
        <v>251</v>
      </c>
      <c r="B34" s="141" t="s">
        <v>240</v>
      </c>
      <c r="C34" s="137"/>
      <c r="D34" s="142"/>
      <c r="E34" s="142" t="s">
        <v>230</v>
      </c>
      <c r="F34" s="142" t="s">
        <v>230</v>
      </c>
      <c r="G34" s="143"/>
      <c r="H34" s="143"/>
      <c r="I34" s="144"/>
      <c r="J34" s="142"/>
    </row>
    <row r="35" spans="1:10" ht="64.150000000000006" customHeight="1">
      <c r="A35" s="140" t="s">
        <v>252</v>
      </c>
      <c r="B35" s="148" t="s">
        <v>242</v>
      </c>
      <c r="C35" s="137"/>
      <c r="D35" s="142" t="s">
        <v>230</v>
      </c>
      <c r="E35" s="142" t="s">
        <v>230</v>
      </c>
      <c r="F35" s="142" t="s">
        <v>230</v>
      </c>
      <c r="G35" s="142"/>
      <c r="H35" s="142">
        <v>69196.75</v>
      </c>
      <c r="I35" s="144"/>
      <c r="J35" s="142"/>
    </row>
    <row r="36" spans="1:10" ht="34.9" customHeight="1">
      <c r="A36" s="130" t="s">
        <v>253</v>
      </c>
      <c r="B36" s="149" t="s">
        <v>254</v>
      </c>
      <c r="C36" s="137"/>
      <c r="D36" s="138">
        <v>322861.28999999998</v>
      </c>
      <c r="E36" s="138"/>
      <c r="F36" s="138"/>
      <c r="G36" s="138"/>
      <c r="H36" s="138">
        <f>H28+H35</f>
        <v>4394449.57</v>
      </c>
      <c r="I36" s="139">
        <f>D36+H36</f>
        <v>4717310.8600000003</v>
      </c>
      <c r="J36" s="138"/>
    </row>
    <row r="37" spans="1:10">
      <c r="A37" s="360"/>
      <c r="B37" s="361"/>
      <c r="C37" s="150"/>
      <c r="D37" s="150"/>
      <c r="E37" s="150"/>
      <c r="F37" s="150"/>
      <c r="G37" s="150"/>
      <c r="H37" s="150"/>
      <c r="I37" s="150"/>
      <c r="J37" s="150"/>
    </row>
    <row r="38" spans="1:10">
      <c r="A38" s="362"/>
      <c r="B38" s="363"/>
      <c r="C38" s="363"/>
      <c r="D38" s="121"/>
      <c r="E38" s="363"/>
      <c r="F38" s="363"/>
      <c r="G38" s="118"/>
      <c r="H38" s="362"/>
      <c r="I38" s="363"/>
      <c r="J38" s="363"/>
    </row>
    <row r="39" spans="1:10">
      <c r="A39" s="369"/>
      <c r="B39" s="369"/>
      <c r="C39" s="369"/>
      <c r="D39" s="151"/>
      <c r="E39" s="370"/>
      <c r="F39" s="370"/>
      <c r="G39" s="255" t="s">
        <v>328</v>
      </c>
      <c r="H39" s="370"/>
      <c r="I39" s="371"/>
      <c r="J39" s="371"/>
    </row>
    <row r="40" spans="1:10">
      <c r="A40" s="152"/>
      <c r="B40" s="152"/>
      <c r="C40" s="152"/>
      <c r="D40" s="151"/>
      <c r="E40" s="153"/>
      <c r="F40" s="153"/>
      <c r="G40" s="118"/>
      <c r="H40" s="153"/>
      <c r="I40" s="154"/>
      <c r="J40" s="154"/>
    </row>
    <row r="41" spans="1:10">
      <c r="A41" s="372"/>
      <c r="B41" s="373"/>
      <c r="C41" s="373"/>
      <c r="D41" s="155"/>
      <c r="E41" s="373"/>
      <c r="F41" s="373"/>
      <c r="G41" s="156"/>
      <c r="H41" s="372"/>
      <c r="I41" s="373"/>
      <c r="J41" s="373"/>
    </row>
    <row r="42" spans="1:10">
      <c r="A42" s="366"/>
      <c r="B42" s="366"/>
      <c r="C42" s="366"/>
      <c r="D42" s="157"/>
      <c r="E42" s="367"/>
      <c r="F42" s="367"/>
      <c r="G42" s="156"/>
      <c r="H42" s="367"/>
      <c r="I42" s="368"/>
      <c r="J42" s="368"/>
    </row>
    <row r="43" spans="1:10">
      <c r="A43" s="129"/>
      <c r="B43" s="129"/>
      <c r="C43" s="129"/>
      <c r="D43" s="118"/>
      <c r="E43" s="118"/>
      <c r="F43" s="118"/>
      <c r="G43" s="118"/>
      <c r="H43" s="118"/>
      <c r="I43" s="118"/>
      <c r="J43" s="118"/>
    </row>
  </sheetData>
  <mergeCells count="28">
    <mergeCell ref="A42:C42"/>
    <mergeCell ref="E42:F42"/>
    <mergeCell ref="H42:J42"/>
    <mergeCell ref="A39:C39"/>
    <mergeCell ref="E39:F39"/>
    <mergeCell ref="H39:J39"/>
    <mergeCell ref="A41:C41"/>
    <mergeCell ref="E41:F41"/>
    <mergeCell ref="H41:J41"/>
    <mergeCell ref="A37:B37"/>
    <mergeCell ref="A38:C38"/>
    <mergeCell ref="E38:F38"/>
    <mergeCell ref="H38:J38"/>
    <mergeCell ref="A17:A18"/>
    <mergeCell ref="B17:B18"/>
    <mergeCell ref="C17:C18"/>
    <mergeCell ref="D17:H17"/>
    <mergeCell ref="A6:J6"/>
    <mergeCell ref="A7:J7"/>
    <mergeCell ref="A8:J8"/>
    <mergeCell ref="A9:J9"/>
    <mergeCell ref="I17:I18"/>
    <mergeCell ref="J17:J18"/>
    <mergeCell ref="A11:J11"/>
    <mergeCell ref="A12:J12"/>
    <mergeCell ref="A14:J14"/>
    <mergeCell ref="C15:E15"/>
    <mergeCell ref="A10:J10"/>
  </mergeCells>
  <phoneticPr fontId="9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I5" sqref="I5"/>
    </sheetView>
  </sheetViews>
  <sheetFormatPr defaultRowHeight="11.25"/>
  <cols>
    <col min="1" max="1" width="4.42578125" style="165" customWidth="1"/>
    <col min="2" max="5" width="9.140625" style="165"/>
    <col min="6" max="6" width="3.42578125" style="165" customWidth="1"/>
    <col min="7" max="7" width="10.140625" style="165" customWidth="1"/>
    <col min="8" max="8" width="3.85546875" style="165" customWidth="1"/>
    <col min="9" max="10" width="9.140625" style="165"/>
    <col min="11" max="11" width="3.7109375" style="165" customWidth="1"/>
    <col min="12" max="12" width="8.85546875" style="165" customWidth="1"/>
    <col min="13" max="16384" width="9.140625" style="165"/>
  </cols>
  <sheetData>
    <row r="1" spans="1:12">
      <c r="A1" s="161"/>
      <c r="B1" s="162"/>
      <c r="C1" s="162"/>
      <c r="D1" s="162"/>
      <c r="E1" s="162"/>
      <c r="F1" s="162"/>
      <c r="G1" s="161"/>
      <c r="H1" s="163"/>
      <c r="I1" s="164"/>
      <c r="J1" s="161"/>
      <c r="K1" s="161"/>
      <c r="L1" s="163"/>
    </row>
    <row r="2" spans="1:12">
      <c r="A2" s="163"/>
      <c r="B2" s="166"/>
      <c r="C2" s="166"/>
      <c r="D2" s="166"/>
      <c r="E2" s="166"/>
      <c r="F2" s="162"/>
      <c r="G2" s="167"/>
      <c r="H2" s="163"/>
      <c r="I2" s="161" t="s">
        <v>325</v>
      </c>
      <c r="J2" s="167"/>
      <c r="K2" s="167"/>
      <c r="L2" s="163"/>
    </row>
    <row r="3" spans="1:12">
      <c r="A3" s="163"/>
      <c r="B3" s="166"/>
      <c r="C3" s="166"/>
      <c r="D3" s="166"/>
      <c r="E3" s="166"/>
      <c r="F3" s="162"/>
      <c r="G3" s="167"/>
      <c r="H3" s="163"/>
      <c r="I3" s="161" t="s">
        <v>326</v>
      </c>
      <c r="J3" s="163"/>
      <c r="K3" s="167"/>
      <c r="L3" s="163"/>
    </row>
    <row r="4" spans="1:12">
      <c r="A4" s="163"/>
      <c r="B4" s="166"/>
      <c r="C4" s="166"/>
      <c r="D4" s="166"/>
      <c r="E4" s="166"/>
      <c r="F4" s="162"/>
      <c r="G4" s="163"/>
      <c r="H4" s="163"/>
      <c r="I4" s="163" t="s">
        <v>327</v>
      </c>
      <c r="J4" s="163"/>
      <c r="L4" s="163"/>
    </row>
    <row r="5" spans="1:12">
      <c r="A5" s="163"/>
      <c r="B5" s="166"/>
      <c r="C5" s="166"/>
      <c r="D5" s="166"/>
      <c r="E5" s="166"/>
      <c r="F5" s="162"/>
      <c r="G5" s="163"/>
      <c r="H5" s="163"/>
      <c r="I5" s="163" t="s">
        <v>340</v>
      </c>
      <c r="J5" s="163"/>
      <c r="K5" s="163"/>
      <c r="L5" s="163"/>
    </row>
    <row r="6" spans="1:12">
      <c r="A6" s="163"/>
      <c r="B6" s="166"/>
      <c r="C6" s="166"/>
      <c r="D6" s="166"/>
      <c r="E6" s="166"/>
      <c r="F6" s="162"/>
      <c r="G6" s="163"/>
      <c r="H6" s="163"/>
      <c r="I6" s="163"/>
      <c r="J6" s="163"/>
      <c r="K6" s="163"/>
      <c r="L6" s="163"/>
    </row>
    <row r="7" spans="1:12">
      <c r="A7" s="389" t="s">
        <v>255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</row>
    <row r="8" spans="1:12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</row>
    <row r="9" spans="1:12">
      <c r="A9" s="390" t="s">
        <v>129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</row>
    <row r="10" spans="1:12">
      <c r="A10" s="390" t="s">
        <v>211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</row>
    <row r="11" spans="1:12">
      <c r="A11" s="390" t="s">
        <v>127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</row>
    <row r="12" spans="1:12">
      <c r="A12" s="391" t="s">
        <v>329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</row>
    <row r="13" spans="1:12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</row>
    <row r="14" spans="1:12">
      <c r="A14" s="387"/>
      <c r="B14" s="388"/>
      <c r="C14" s="388"/>
      <c r="D14" s="388"/>
      <c r="E14" s="388"/>
      <c r="F14" s="388"/>
      <c r="G14" s="163"/>
      <c r="H14" s="163"/>
      <c r="I14" s="163"/>
      <c r="J14" s="163"/>
      <c r="K14" s="163"/>
      <c r="L14" s="163"/>
    </row>
    <row r="15" spans="1:12">
      <c r="A15" s="389" t="s">
        <v>256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</row>
    <row r="16" spans="1:12">
      <c r="A16" s="389" t="s">
        <v>337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2">
      <c r="A17" s="168"/>
      <c r="B17" s="169"/>
      <c r="C17" s="169"/>
      <c r="D17" s="169"/>
      <c r="E17" s="169"/>
      <c r="F17" s="169"/>
      <c r="G17" s="170"/>
      <c r="H17" s="170"/>
      <c r="I17" s="170"/>
      <c r="J17" s="170"/>
      <c r="K17" s="170"/>
      <c r="L17" s="163"/>
    </row>
    <row r="18" spans="1:12">
      <c r="A18" s="390" t="s">
        <v>218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</row>
    <row r="19" spans="1:12">
      <c r="A19" s="390" t="s">
        <v>123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</row>
    <row r="20" spans="1:12">
      <c r="A20" s="168"/>
      <c r="B20" s="171"/>
      <c r="C20" s="171"/>
      <c r="D20" s="171"/>
      <c r="E20" s="171"/>
      <c r="F20" s="405" t="s">
        <v>257</v>
      </c>
      <c r="G20" s="405"/>
      <c r="H20" s="405"/>
      <c r="I20" s="405"/>
      <c r="J20" s="405"/>
      <c r="K20" s="405"/>
      <c r="L20" s="405"/>
    </row>
    <row r="21" spans="1:12">
      <c r="A21" s="374" t="s">
        <v>121</v>
      </c>
      <c r="B21" s="376" t="s">
        <v>120</v>
      </c>
      <c r="C21" s="377"/>
      <c r="D21" s="377"/>
      <c r="E21" s="378"/>
      <c r="F21" s="382" t="s">
        <v>119</v>
      </c>
      <c r="G21" s="384" t="s">
        <v>204</v>
      </c>
      <c r="H21" s="385"/>
      <c r="I21" s="386"/>
      <c r="J21" s="384" t="s">
        <v>203</v>
      </c>
      <c r="K21" s="385"/>
      <c r="L21" s="386"/>
    </row>
    <row r="22" spans="1:12" ht="105">
      <c r="A22" s="375"/>
      <c r="B22" s="379"/>
      <c r="C22" s="380"/>
      <c r="D22" s="380"/>
      <c r="E22" s="381"/>
      <c r="F22" s="383"/>
      <c r="G22" s="172" t="s">
        <v>258</v>
      </c>
      <c r="H22" s="172" t="s">
        <v>259</v>
      </c>
      <c r="I22" s="173" t="s">
        <v>222</v>
      </c>
      <c r="J22" s="172" t="s">
        <v>258</v>
      </c>
      <c r="K22" s="172" t="s">
        <v>260</v>
      </c>
      <c r="L22" s="173" t="s">
        <v>222</v>
      </c>
    </row>
    <row r="23" spans="1:12">
      <c r="A23" s="174">
        <v>1</v>
      </c>
      <c r="B23" s="392">
        <v>2</v>
      </c>
      <c r="C23" s="393"/>
      <c r="D23" s="393"/>
      <c r="E23" s="394"/>
      <c r="F23" s="175" t="s">
        <v>261</v>
      </c>
      <c r="G23" s="172">
        <v>4</v>
      </c>
      <c r="H23" s="172">
        <v>5</v>
      </c>
      <c r="I23" s="172">
        <v>6</v>
      </c>
      <c r="J23" s="176">
        <v>7</v>
      </c>
      <c r="K23" s="176">
        <v>8</v>
      </c>
      <c r="L23" s="176">
        <v>9</v>
      </c>
    </row>
    <row r="24" spans="1:12">
      <c r="A24" s="172" t="s">
        <v>116</v>
      </c>
      <c r="B24" s="395" t="s">
        <v>262</v>
      </c>
      <c r="C24" s="396"/>
      <c r="D24" s="397"/>
      <c r="E24" s="398"/>
      <c r="F24" s="177"/>
      <c r="G24" s="178">
        <f>G25-G37-G44</f>
        <v>-162519.33000000194</v>
      </c>
      <c r="H24" s="179"/>
      <c r="I24" s="179">
        <f>G24*1</f>
        <v>-162519.33000000194</v>
      </c>
      <c r="J24" s="179">
        <f>J25-J37-J44</f>
        <v>883507.36999999918</v>
      </c>
      <c r="K24" s="179"/>
      <c r="L24" s="179">
        <f>J24*1</f>
        <v>883507.36999999918</v>
      </c>
    </row>
    <row r="25" spans="1:12">
      <c r="A25" s="180" t="s">
        <v>18</v>
      </c>
      <c r="B25" s="181" t="s">
        <v>263</v>
      </c>
      <c r="C25" s="181"/>
      <c r="D25" s="182"/>
      <c r="E25" s="183"/>
      <c r="F25" s="177"/>
      <c r="G25" s="184">
        <f>G26+G33+G35</f>
        <v>10322305.559999999</v>
      </c>
      <c r="H25" s="185"/>
      <c r="I25" s="185">
        <f t="shared" ref="I25:I78" si="0">G25*1</f>
        <v>10322305.559999999</v>
      </c>
      <c r="J25" s="185">
        <f>J26+J33+J35+J36</f>
        <v>10860728.6</v>
      </c>
      <c r="K25" s="185"/>
      <c r="L25" s="185">
        <f t="shared" ref="L25:L78" si="1">J25*1</f>
        <v>10860728.6</v>
      </c>
    </row>
    <row r="26" spans="1:12">
      <c r="A26" s="180" t="s">
        <v>200</v>
      </c>
      <c r="B26" s="399" t="s">
        <v>264</v>
      </c>
      <c r="C26" s="400"/>
      <c r="D26" s="400"/>
      <c r="E26" s="401"/>
      <c r="F26" s="186"/>
      <c r="G26" s="184">
        <f>G27+G28+G29+G30</f>
        <v>504352.51</v>
      </c>
      <c r="H26" s="185"/>
      <c r="I26" s="185">
        <f t="shared" si="0"/>
        <v>504352.51</v>
      </c>
      <c r="J26" s="185">
        <f>J27+J28+J29+J30</f>
        <v>63568.36</v>
      </c>
      <c r="K26" s="185"/>
      <c r="L26" s="185">
        <f t="shared" si="1"/>
        <v>63568.36</v>
      </c>
    </row>
    <row r="27" spans="1:12">
      <c r="A27" s="187" t="s">
        <v>265</v>
      </c>
      <c r="B27" s="188"/>
      <c r="C27" s="189"/>
      <c r="D27" s="160" t="s">
        <v>266</v>
      </c>
      <c r="E27" s="190"/>
      <c r="F27" s="191"/>
      <c r="G27" s="192">
        <v>31731.200000000001</v>
      </c>
      <c r="H27" s="193"/>
      <c r="I27" s="193">
        <f t="shared" si="0"/>
        <v>31731.200000000001</v>
      </c>
      <c r="J27" s="193">
        <v>1112</v>
      </c>
      <c r="K27" s="193"/>
      <c r="L27" s="193">
        <f t="shared" si="1"/>
        <v>1112</v>
      </c>
    </row>
    <row r="28" spans="1:12">
      <c r="A28" s="187" t="s">
        <v>267</v>
      </c>
      <c r="B28" s="188"/>
      <c r="C28" s="189"/>
      <c r="D28" s="160" t="s">
        <v>60</v>
      </c>
      <c r="E28" s="194"/>
      <c r="F28" s="195"/>
      <c r="G28" s="192">
        <v>297872.74</v>
      </c>
      <c r="H28" s="193"/>
      <c r="I28" s="193">
        <f t="shared" si="0"/>
        <v>297872.74</v>
      </c>
      <c r="J28" s="193">
        <v>43745.02</v>
      </c>
      <c r="K28" s="193"/>
      <c r="L28" s="193">
        <f t="shared" si="1"/>
        <v>43745.02</v>
      </c>
    </row>
    <row r="29" spans="1:12">
      <c r="A29" s="187" t="s">
        <v>268</v>
      </c>
      <c r="B29" s="188"/>
      <c r="C29" s="189"/>
      <c r="D29" s="402" t="s">
        <v>269</v>
      </c>
      <c r="E29" s="404"/>
      <c r="F29" s="195"/>
      <c r="G29" s="192">
        <v>152386</v>
      </c>
      <c r="H29" s="193"/>
      <c r="I29" s="193">
        <f t="shared" si="0"/>
        <v>152386</v>
      </c>
      <c r="J29" s="193"/>
      <c r="K29" s="193"/>
      <c r="L29" s="193">
        <f t="shared" si="1"/>
        <v>0</v>
      </c>
    </row>
    <row r="30" spans="1:12">
      <c r="A30" s="187" t="s">
        <v>270</v>
      </c>
      <c r="B30" s="188"/>
      <c r="C30" s="160" t="s">
        <v>57</v>
      </c>
      <c r="D30" s="196"/>
      <c r="E30" s="197"/>
      <c r="F30" s="198"/>
      <c r="G30" s="192">
        <v>22362.57</v>
      </c>
      <c r="H30" s="193"/>
      <c r="I30" s="193">
        <f t="shared" si="0"/>
        <v>22362.57</v>
      </c>
      <c r="J30" s="193">
        <v>18711.34</v>
      </c>
      <c r="K30" s="193"/>
      <c r="L30" s="193">
        <f t="shared" si="1"/>
        <v>18711.34</v>
      </c>
    </row>
    <row r="31" spans="1:12">
      <c r="A31" s="199" t="s">
        <v>199</v>
      </c>
      <c r="B31" s="200"/>
      <c r="C31" s="189" t="s">
        <v>271</v>
      </c>
      <c r="D31" s="201"/>
      <c r="E31" s="197"/>
      <c r="F31" s="202"/>
      <c r="G31" s="184"/>
      <c r="H31" s="185"/>
      <c r="I31" s="185">
        <f t="shared" si="0"/>
        <v>0</v>
      </c>
      <c r="J31" s="185"/>
      <c r="K31" s="185"/>
      <c r="L31" s="185">
        <f t="shared" si="1"/>
        <v>0</v>
      </c>
    </row>
    <row r="32" spans="1:12">
      <c r="A32" s="203" t="s">
        <v>272</v>
      </c>
      <c r="B32" s="188"/>
      <c r="C32" s="204" t="s">
        <v>273</v>
      </c>
      <c r="D32" s="205"/>
      <c r="E32" s="206"/>
      <c r="F32" s="202"/>
      <c r="G32" s="184"/>
      <c r="H32" s="185"/>
      <c r="I32" s="185">
        <f t="shared" si="0"/>
        <v>0</v>
      </c>
      <c r="J32" s="185"/>
      <c r="K32" s="185"/>
      <c r="L32" s="185">
        <f t="shared" si="1"/>
        <v>0</v>
      </c>
    </row>
    <row r="33" spans="1:12">
      <c r="A33" s="199" t="s">
        <v>195</v>
      </c>
      <c r="B33" s="200"/>
      <c r="C33" s="207" t="s">
        <v>274</v>
      </c>
      <c r="D33" s="207"/>
      <c r="E33" s="208"/>
      <c r="F33" s="202"/>
      <c r="G33" s="184">
        <v>9817119.3699999992</v>
      </c>
      <c r="H33" s="185"/>
      <c r="I33" s="185">
        <f t="shared" si="0"/>
        <v>9817119.3699999992</v>
      </c>
      <c r="J33" s="185">
        <v>10792187.630000001</v>
      </c>
      <c r="K33" s="185"/>
      <c r="L33" s="185">
        <f t="shared" si="1"/>
        <v>10792187.630000001</v>
      </c>
    </row>
    <row r="34" spans="1:12">
      <c r="A34" s="199" t="s">
        <v>275</v>
      </c>
      <c r="B34" s="200"/>
      <c r="C34" s="207" t="s">
        <v>276</v>
      </c>
      <c r="D34" s="209"/>
      <c r="E34" s="210"/>
      <c r="F34" s="202"/>
      <c r="G34" s="184"/>
      <c r="H34" s="185"/>
      <c r="I34" s="185">
        <f t="shared" si="0"/>
        <v>0</v>
      </c>
      <c r="J34" s="185"/>
      <c r="K34" s="185"/>
      <c r="L34" s="185">
        <f t="shared" si="1"/>
        <v>0</v>
      </c>
    </row>
    <row r="35" spans="1:12">
      <c r="A35" s="199" t="s">
        <v>277</v>
      </c>
      <c r="B35" s="200"/>
      <c r="C35" s="207" t="s">
        <v>278</v>
      </c>
      <c r="D35" s="207"/>
      <c r="E35" s="208"/>
      <c r="F35" s="202"/>
      <c r="G35" s="184">
        <v>833.68</v>
      </c>
      <c r="H35" s="185"/>
      <c r="I35" s="185">
        <f t="shared" si="0"/>
        <v>833.68</v>
      </c>
      <c r="J35" s="185">
        <v>2285.44</v>
      </c>
      <c r="K35" s="185"/>
      <c r="L35" s="185">
        <f t="shared" si="1"/>
        <v>2285.44</v>
      </c>
    </row>
    <row r="36" spans="1:12">
      <c r="A36" s="199" t="s">
        <v>279</v>
      </c>
      <c r="B36" s="200"/>
      <c r="C36" s="207" t="s">
        <v>280</v>
      </c>
      <c r="D36" s="207"/>
      <c r="E36" s="208"/>
      <c r="F36" s="202"/>
      <c r="G36" s="184"/>
      <c r="H36" s="185"/>
      <c r="I36" s="185">
        <f t="shared" si="0"/>
        <v>0</v>
      </c>
      <c r="J36" s="185">
        <v>2687.17</v>
      </c>
      <c r="K36" s="185"/>
      <c r="L36" s="185">
        <f t="shared" si="1"/>
        <v>2687.17</v>
      </c>
    </row>
    <row r="37" spans="1:12">
      <c r="A37" s="180" t="s">
        <v>16</v>
      </c>
      <c r="B37" s="211" t="s">
        <v>281</v>
      </c>
      <c r="C37" s="212"/>
      <c r="D37" s="212"/>
      <c r="E37" s="213"/>
      <c r="F37" s="202"/>
      <c r="G37" s="184">
        <f>G38+G39+G40+G41+G42+G43</f>
        <v>22113.38</v>
      </c>
      <c r="H37" s="185"/>
      <c r="I37" s="185">
        <f t="shared" si="0"/>
        <v>22113.38</v>
      </c>
      <c r="J37" s="185">
        <f>J38+J39</f>
        <v>877590.20000000007</v>
      </c>
      <c r="K37" s="185"/>
      <c r="L37" s="185">
        <f t="shared" si="1"/>
        <v>877590.20000000007</v>
      </c>
    </row>
    <row r="38" spans="1:12">
      <c r="A38" s="199" t="s">
        <v>14</v>
      </c>
      <c r="B38" s="200"/>
      <c r="C38" s="214" t="s">
        <v>282</v>
      </c>
      <c r="D38" s="214"/>
      <c r="E38" s="186"/>
      <c r="F38" s="215"/>
      <c r="G38" s="184">
        <v>358</v>
      </c>
      <c r="H38" s="185"/>
      <c r="I38" s="185">
        <f t="shared" si="0"/>
        <v>358</v>
      </c>
      <c r="J38" s="185">
        <v>865119.56</v>
      </c>
      <c r="K38" s="185"/>
      <c r="L38" s="185">
        <f t="shared" si="1"/>
        <v>865119.56</v>
      </c>
    </row>
    <row r="39" spans="1:12">
      <c r="A39" s="199" t="s">
        <v>12</v>
      </c>
      <c r="B39" s="200"/>
      <c r="C39" s="214" t="s">
        <v>283</v>
      </c>
      <c r="D39" s="214"/>
      <c r="E39" s="186"/>
      <c r="F39" s="215"/>
      <c r="G39" s="184">
        <v>11300.61</v>
      </c>
      <c r="H39" s="185"/>
      <c r="I39" s="185">
        <f t="shared" si="0"/>
        <v>11300.61</v>
      </c>
      <c r="J39" s="185">
        <v>12470.64</v>
      </c>
      <c r="K39" s="185"/>
      <c r="L39" s="185">
        <f t="shared" si="1"/>
        <v>12470.64</v>
      </c>
    </row>
    <row r="40" spans="1:12">
      <c r="A40" s="199" t="s">
        <v>284</v>
      </c>
      <c r="B40" s="200"/>
      <c r="C40" s="410" t="s">
        <v>285</v>
      </c>
      <c r="D40" s="397"/>
      <c r="E40" s="398"/>
      <c r="F40" s="215"/>
      <c r="G40" s="184"/>
      <c r="H40" s="185"/>
      <c r="I40" s="185">
        <f t="shared" si="0"/>
        <v>0</v>
      </c>
      <c r="J40" s="185"/>
      <c r="K40" s="185"/>
      <c r="L40" s="185">
        <f t="shared" si="1"/>
        <v>0</v>
      </c>
    </row>
    <row r="41" spans="1:12">
      <c r="A41" s="199" t="s">
        <v>42</v>
      </c>
      <c r="B41" s="200"/>
      <c r="C41" s="189" t="s">
        <v>286</v>
      </c>
      <c r="D41" s="194"/>
      <c r="E41" s="190"/>
      <c r="F41" s="215"/>
      <c r="G41" s="184"/>
      <c r="H41" s="185"/>
      <c r="I41" s="185">
        <f t="shared" si="0"/>
        <v>0</v>
      </c>
      <c r="J41" s="185"/>
      <c r="K41" s="185"/>
      <c r="L41" s="185">
        <f t="shared" si="1"/>
        <v>0</v>
      </c>
    </row>
    <row r="42" spans="1:12">
      <c r="A42" s="199" t="s">
        <v>40</v>
      </c>
      <c r="B42" s="200"/>
      <c r="C42" s="402" t="s">
        <v>287</v>
      </c>
      <c r="D42" s="403"/>
      <c r="E42" s="404"/>
      <c r="F42" s="215"/>
      <c r="G42" s="184">
        <v>9482.2199999999993</v>
      </c>
      <c r="H42" s="185"/>
      <c r="I42" s="185">
        <f t="shared" si="0"/>
        <v>9482.2199999999993</v>
      </c>
      <c r="J42" s="185"/>
      <c r="K42" s="185"/>
      <c r="L42" s="185">
        <f t="shared" si="1"/>
        <v>0</v>
      </c>
    </row>
    <row r="43" spans="1:12">
      <c r="A43" s="199" t="s">
        <v>38</v>
      </c>
      <c r="B43" s="200"/>
      <c r="C43" s="214" t="s">
        <v>288</v>
      </c>
      <c r="D43" s="214"/>
      <c r="E43" s="186"/>
      <c r="F43" s="215"/>
      <c r="G43" s="184">
        <v>972.55</v>
      </c>
      <c r="H43" s="185"/>
      <c r="I43" s="185">
        <f t="shared" si="0"/>
        <v>972.55</v>
      </c>
      <c r="J43" s="185"/>
      <c r="K43" s="185"/>
      <c r="L43" s="185">
        <f t="shared" si="1"/>
        <v>0</v>
      </c>
    </row>
    <row r="44" spans="1:12">
      <c r="A44" s="180" t="s">
        <v>10</v>
      </c>
      <c r="B44" s="211" t="s">
        <v>289</v>
      </c>
      <c r="C44" s="212"/>
      <c r="D44" s="212"/>
      <c r="E44" s="213"/>
      <c r="F44" s="202"/>
      <c r="G44" s="184">
        <f>G45+G46+G47+G48+G49+G50+G51+G52+G53+G54+G55+G56</f>
        <v>10462711.51</v>
      </c>
      <c r="H44" s="185"/>
      <c r="I44" s="185">
        <f t="shared" si="0"/>
        <v>10462711.51</v>
      </c>
      <c r="J44" s="185">
        <f>J45+J46+J47+J48+J49+J50+J51+J52+J53+J54+J55+J56</f>
        <v>9099631.0300000012</v>
      </c>
      <c r="K44" s="185"/>
      <c r="L44" s="185">
        <f t="shared" si="1"/>
        <v>9099631.0300000012</v>
      </c>
    </row>
    <row r="45" spans="1:12">
      <c r="A45" s="187" t="s">
        <v>80</v>
      </c>
      <c r="B45" s="188"/>
      <c r="C45" s="189" t="s">
        <v>290</v>
      </c>
      <c r="D45" s="216"/>
      <c r="E45" s="216"/>
      <c r="F45" s="217"/>
      <c r="G45" s="184">
        <v>6101892.1399999997</v>
      </c>
      <c r="H45" s="185"/>
      <c r="I45" s="185">
        <f t="shared" si="0"/>
        <v>6101892.1399999997</v>
      </c>
      <c r="J45" s="185">
        <v>5276237.4000000004</v>
      </c>
      <c r="K45" s="185"/>
      <c r="L45" s="185">
        <f t="shared" si="1"/>
        <v>5276237.4000000004</v>
      </c>
    </row>
    <row r="46" spans="1:12">
      <c r="A46" s="187" t="s">
        <v>78</v>
      </c>
      <c r="B46" s="188"/>
      <c r="C46" s="160" t="s">
        <v>291</v>
      </c>
      <c r="D46" s="194"/>
      <c r="E46" s="194"/>
      <c r="F46" s="217"/>
      <c r="G46" s="184">
        <v>655884.64</v>
      </c>
      <c r="H46" s="185"/>
      <c r="I46" s="185">
        <f t="shared" si="0"/>
        <v>655884.64</v>
      </c>
      <c r="J46" s="185">
        <v>660175.15</v>
      </c>
      <c r="K46" s="185"/>
      <c r="L46" s="185">
        <f t="shared" si="1"/>
        <v>660175.15</v>
      </c>
    </row>
    <row r="47" spans="1:12">
      <c r="A47" s="187" t="s">
        <v>76</v>
      </c>
      <c r="B47" s="188"/>
      <c r="C47" s="160" t="s">
        <v>292</v>
      </c>
      <c r="D47" s="194"/>
      <c r="E47" s="194"/>
      <c r="F47" s="217"/>
      <c r="G47" s="184">
        <v>729.63</v>
      </c>
      <c r="H47" s="185"/>
      <c r="I47" s="185">
        <f t="shared" si="0"/>
        <v>729.63</v>
      </c>
      <c r="J47" s="185">
        <v>398.82</v>
      </c>
      <c r="K47" s="185"/>
      <c r="L47" s="185">
        <f t="shared" si="1"/>
        <v>398.82</v>
      </c>
    </row>
    <row r="48" spans="1:12">
      <c r="A48" s="187" t="s">
        <v>73</v>
      </c>
      <c r="B48" s="188"/>
      <c r="C48" s="160" t="s">
        <v>293</v>
      </c>
      <c r="D48" s="194"/>
      <c r="E48" s="194"/>
      <c r="F48" s="217"/>
      <c r="G48" s="184">
        <v>96327.81</v>
      </c>
      <c r="H48" s="185"/>
      <c r="I48" s="185">
        <f t="shared" si="0"/>
        <v>96327.81</v>
      </c>
      <c r="J48" s="185">
        <v>139736.47</v>
      </c>
      <c r="K48" s="185"/>
      <c r="L48" s="185">
        <f t="shared" si="1"/>
        <v>139736.47</v>
      </c>
    </row>
    <row r="49" spans="1:12">
      <c r="A49" s="187" t="s">
        <v>71</v>
      </c>
      <c r="B49" s="188"/>
      <c r="C49" s="160" t="s">
        <v>294</v>
      </c>
      <c r="D49" s="194"/>
      <c r="E49" s="194"/>
      <c r="F49" s="202"/>
      <c r="G49" s="184">
        <v>6230.78</v>
      </c>
      <c r="H49" s="185"/>
      <c r="I49" s="185">
        <f t="shared" si="0"/>
        <v>6230.78</v>
      </c>
      <c r="J49" s="185">
        <v>7269.3</v>
      </c>
      <c r="K49" s="185"/>
      <c r="L49" s="185">
        <f t="shared" si="1"/>
        <v>7269.3</v>
      </c>
    </row>
    <row r="50" spans="1:12">
      <c r="A50" s="187" t="s">
        <v>69</v>
      </c>
      <c r="B50" s="188"/>
      <c r="C50" s="189" t="s">
        <v>330</v>
      </c>
      <c r="D50" s="216"/>
      <c r="E50" s="216"/>
      <c r="F50" s="202"/>
      <c r="G50" s="184">
        <v>649886.03</v>
      </c>
      <c r="H50" s="185"/>
      <c r="I50" s="185">
        <f t="shared" si="0"/>
        <v>649886.03</v>
      </c>
      <c r="J50" s="185">
        <v>215031.54</v>
      </c>
      <c r="K50" s="185"/>
      <c r="L50" s="185">
        <f t="shared" si="1"/>
        <v>215031.54</v>
      </c>
    </row>
    <row r="51" spans="1:12">
      <c r="A51" s="187" t="s">
        <v>295</v>
      </c>
      <c r="B51" s="188"/>
      <c r="C51" s="218" t="s">
        <v>296</v>
      </c>
      <c r="D51" s="190"/>
      <c r="E51" s="190"/>
      <c r="F51" s="202"/>
      <c r="G51" s="184">
        <v>1443915.58</v>
      </c>
      <c r="H51" s="185"/>
      <c r="I51" s="185">
        <f t="shared" si="0"/>
        <v>1443915.58</v>
      </c>
      <c r="J51" s="185">
        <v>1475142.62</v>
      </c>
      <c r="K51" s="185"/>
      <c r="L51" s="185">
        <f t="shared" si="1"/>
        <v>1475142.62</v>
      </c>
    </row>
    <row r="52" spans="1:12">
      <c r="A52" s="187" t="s">
        <v>297</v>
      </c>
      <c r="B52" s="188"/>
      <c r="C52" s="218" t="s">
        <v>298</v>
      </c>
      <c r="D52" s="190"/>
      <c r="E52" s="190"/>
      <c r="F52" s="202"/>
      <c r="G52" s="184">
        <v>42336.42</v>
      </c>
      <c r="H52" s="185"/>
      <c r="I52" s="185">
        <f t="shared" si="0"/>
        <v>42336.42</v>
      </c>
      <c r="J52" s="185">
        <v>15680</v>
      </c>
      <c r="K52" s="185"/>
      <c r="L52" s="185">
        <f t="shared" si="1"/>
        <v>15680</v>
      </c>
    </row>
    <row r="53" spans="1:12">
      <c r="A53" s="187" t="s">
        <v>299</v>
      </c>
      <c r="B53" s="188"/>
      <c r="C53" s="218" t="s">
        <v>300</v>
      </c>
      <c r="D53" s="190"/>
      <c r="E53" s="190"/>
      <c r="F53" s="202"/>
      <c r="G53" s="184">
        <v>53251.66</v>
      </c>
      <c r="H53" s="185"/>
      <c r="I53" s="185">
        <f t="shared" si="0"/>
        <v>53251.66</v>
      </c>
      <c r="J53" s="185">
        <v>52891.91</v>
      </c>
      <c r="K53" s="185"/>
      <c r="L53" s="185">
        <f t="shared" si="1"/>
        <v>52891.91</v>
      </c>
    </row>
    <row r="54" spans="1:12" ht="22.5">
      <c r="A54" s="187" t="s">
        <v>301</v>
      </c>
      <c r="B54" s="188"/>
      <c r="C54" s="218" t="s">
        <v>302</v>
      </c>
      <c r="D54" s="190"/>
      <c r="E54" s="190"/>
      <c r="F54" s="202"/>
      <c r="G54" s="184">
        <v>1273022.23</v>
      </c>
      <c r="H54" s="185"/>
      <c r="I54" s="185">
        <f t="shared" si="0"/>
        <v>1273022.23</v>
      </c>
      <c r="J54" s="185">
        <v>1100541.03</v>
      </c>
      <c r="K54" s="185"/>
      <c r="L54" s="185">
        <f t="shared" si="1"/>
        <v>1100541.03</v>
      </c>
    </row>
    <row r="55" spans="1:12" ht="22.5">
      <c r="A55" s="187" t="s">
        <v>303</v>
      </c>
      <c r="B55" s="188"/>
      <c r="C55" s="218" t="s">
        <v>331</v>
      </c>
      <c r="D55" s="190"/>
      <c r="E55" s="190"/>
      <c r="F55" s="202"/>
      <c r="G55" s="184">
        <v>1305.9100000000001</v>
      </c>
      <c r="H55" s="185"/>
      <c r="I55" s="185">
        <f t="shared" si="0"/>
        <v>1305.9100000000001</v>
      </c>
      <c r="J55" s="185">
        <v>13893.15</v>
      </c>
      <c r="K55" s="185"/>
      <c r="L55" s="185">
        <f t="shared" si="1"/>
        <v>13893.15</v>
      </c>
    </row>
    <row r="56" spans="1:12" ht="22.5">
      <c r="A56" s="187" t="s">
        <v>304</v>
      </c>
      <c r="B56" s="188"/>
      <c r="C56" s="218" t="s">
        <v>305</v>
      </c>
      <c r="D56" s="190"/>
      <c r="E56" s="190"/>
      <c r="F56" s="202"/>
      <c r="G56" s="184">
        <v>137928.68</v>
      </c>
      <c r="H56" s="185"/>
      <c r="I56" s="185">
        <f t="shared" si="0"/>
        <v>137928.68</v>
      </c>
      <c r="J56" s="185">
        <v>142633.64000000001</v>
      </c>
      <c r="K56" s="185"/>
      <c r="L56" s="185">
        <f t="shared" si="1"/>
        <v>142633.64000000001</v>
      </c>
    </row>
    <row r="57" spans="1:12">
      <c r="A57" s="172" t="s">
        <v>95</v>
      </c>
      <c r="B57" s="395" t="s">
        <v>306</v>
      </c>
      <c r="C57" s="396"/>
      <c r="D57" s="397"/>
      <c r="E57" s="398"/>
      <c r="F57" s="215"/>
      <c r="G57" s="178">
        <f>G58+G62</f>
        <v>-375085</v>
      </c>
      <c r="H57" s="179"/>
      <c r="I57" s="179">
        <f t="shared" si="0"/>
        <v>-375085</v>
      </c>
      <c r="J57" s="179">
        <v>-1949752.7</v>
      </c>
      <c r="K57" s="179"/>
      <c r="L57" s="179">
        <f t="shared" si="1"/>
        <v>-1949752.7</v>
      </c>
    </row>
    <row r="58" spans="1:12">
      <c r="A58" s="180" t="s">
        <v>18</v>
      </c>
      <c r="B58" s="409" t="s">
        <v>307</v>
      </c>
      <c r="C58" s="410"/>
      <c r="D58" s="410"/>
      <c r="E58" s="411"/>
      <c r="F58" s="202"/>
      <c r="G58" s="184">
        <v>-875085</v>
      </c>
      <c r="H58" s="185"/>
      <c r="I58" s="185">
        <f t="shared" si="0"/>
        <v>-875085</v>
      </c>
      <c r="J58" s="185">
        <v>1449752.7</v>
      </c>
      <c r="K58" s="185"/>
      <c r="L58" s="185">
        <f t="shared" si="1"/>
        <v>1449752.7</v>
      </c>
    </row>
    <row r="59" spans="1:12">
      <c r="A59" s="180" t="s">
        <v>16</v>
      </c>
      <c r="B59" s="412" t="s">
        <v>308</v>
      </c>
      <c r="C59" s="413"/>
      <c r="D59" s="413"/>
      <c r="E59" s="414"/>
      <c r="F59" s="202"/>
      <c r="G59" s="184"/>
      <c r="H59" s="185"/>
      <c r="I59" s="185">
        <f t="shared" si="0"/>
        <v>0</v>
      </c>
      <c r="J59" s="185"/>
      <c r="K59" s="185"/>
      <c r="L59" s="185">
        <f t="shared" si="1"/>
        <v>0</v>
      </c>
    </row>
    <row r="60" spans="1:12">
      <c r="A60" s="180" t="s">
        <v>10</v>
      </c>
      <c r="B60" s="412" t="s">
        <v>309</v>
      </c>
      <c r="C60" s="413"/>
      <c r="D60" s="397"/>
      <c r="E60" s="398"/>
      <c r="F60" s="202"/>
      <c r="G60" s="184"/>
      <c r="H60" s="185"/>
      <c r="I60" s="185">
        <f t="shared" si="0"/>
        <v>0</v>
      </c>
      <c r="J60" s="185"/>
      <c r="K60" s="185"/>
      <c r="L60" s="185">
        <f t="shared" si="1"/>
        <v>0</v>
      </c>
    </row>
    <row r="61" spans="1:12">
      <c r="A61" s="219" t="s">
        <v>8</v>
      </c>
      <c r="B61" s="220" t="s">
        <v>310</v>
      </c>
      <c r="C61" s="221"/>
      <c r="D61" s="221"/>
      <c r="E61" s="222"/>
      <c r="F61" s="223"/>
      <c r="G61" s="192"/>
      <c r="H61" s="193"/>
      <c r="I61" s="193">
        <f t="shared" si="0"/>
        <v>0</v>
      </c>
      <c r="J61" s="193"/>
      <c r="K61" s="193"/>
      <c r="L61" s="193">
        <f t="shared" si="1"/>
        <v>0</v>
      </c>
    </row>
    <row r="62" spans="1:12">
      <c r="A62" s="219" t="s">
        <v>66</v>
      </c>
      <c r="B62" s="415" t="s">
        <v>311</v>
      </c>
      <c r="C62" s="402"/>
      <c r="D62" s="403"/>
      <c r="E62" s="404"/>
      <c r="F62" s="223"/>
      <c r="G62" s="192">
        <v>500000</v>
      </c>
      <c r="H62" s="193"/>
      <c r="I62" s="193">
        <f t="shared" si="0"/>
        <v>500000</v>
      </c>
      <c r="J62" s="193">
        <v>500000</v>
      </c>
      <c r="K62" s="193"/>
      <c r="L62" s="193">
        <f t="shared" si="1"/>
        <v>500000</v>
      </c>
    </row>
    <row r="63" spans="1:12">
      <c r="A63" s="219" t="s">
        <v>175</v>
      </c>
      <c r="B63" s="415" t="s">
        <v>312</v>
      </c>
      <c r="C63" s="402"/>
      <c r="D63" s="403"/>
      <c r="E63" s="404"/>
      <c r="F63" s="223"/>
      <c r="G63" s="192"/>
      <c r="H63" s="193"/>
      <c r="I63" s="193">
        <f t="shared" si="0"/>
        <v>0</v>
      </c>
      <c r="J63" s="193"/>
      <c r="K63" s="193"/>
      <c r="L63" s="193">
        <f t="shared" si="1"/>
        <v>0</v>
      </c>
    </row>
    <row r="64" spans="1:12">
      <c r="A64" s="174" t="s">
        <v>93</v>
      </c>
      <c r="B64" s="416" t="s">
        <v>313</v>
      </c>
      <c r="C64" s="417"/>
      <c r="D64" s="403"/>
      <c r="E64" s="404"/>
      <c r="F64" s="198"/>
      <c r="G64" s="224">
        <f>G68-G67</f>
        <v>108181.54</v>
      </c>
      <c r="H64" s="225"/>
      <c r="I64" s="225">
        <f t="shared" si="0"/>
        <v>108181.54</v>
      </c>
      <c r="J64" s="225">
        <f>J68-J67</f>
        <v>-29310.28</v>
      </c>
      <c r="K64" s="225"/>
      <c r="L64" s="225">
        <f t="shared" si="1"/>
        <v>-29310.28</v>
      </c>
    </row>
    <row r="65" spans="1:12">
      <c r="A65" s="219" t="s">
        <v>18</v>
      </c>
      <c r="B65" s="226" t="s">
        <v>314</v>
      </c>
      <c r="C65" s="188"/>
      <c r="D65" s="188"/>
      <c r="E65" s="198"/>
      <c r="F65" s="198"/>
      <c r="G65" s="192"/>
      <c r="H65" s="193"/>
      <c r="I65" s="193">
        <f t="shared" si="0"/>
        <v>0</v>
      </c>
      <c r="J65" s="193"/>
      <c r="K65" s="193"/>
      <c r="L65" s="193">
        <f t="shared" si="1"/>
        <v>0</v>
      </c>
    </row>
    <row r="66" spans="1:12">
      <c r="A66" s="219" t="s">
        <v>16</v>
      </c>
      <c r="B66" s="220" t="s">
        <v>332</v>
      </c>
      <c r="C66" s="227"/>
      <c r="D66" s="221"/>
      <c r="E66" s="222"/>
      <c r="F66" s="198"/>
      <c r="G66" s="192"/>
      <c r="H66" s="193"/>
      <c r="I66" s="193">
        <f t="shared" si="0"/>
        <v>0</v>
      </c>
      <c r="J66" s="193"/>
      <c r="K66" s="193"/>
      <c r="L66" s="193">
        <f t="shared" si="1"/>
        <v>0</v>
      </c>
    </row>
    <row r="67" spans="1:12">
      <c r="A67" s="219" t="s">
        <v>10</v>
      </c>
      <c r="B67" s="415" t="s">
        <v>315</v>
      </c>
      <c r="C67" s="402"/>
      <c r="D67" s="403"/>
      <c r="E67" s="404"/>
      <c r="F67" s="198"/>
      <c r="G67" s="192">
        <v>97252.2</v>
      </c>
      <c r="H67" s="193"/>
      <c r="I67" s="193">
        <f t="shared" si="0"/>
        <v>97252.2</v>
      </c>
      <c r="J67" s="193">
        <v>250998.8</v>
      </c>
      <c r="K67" s="193"/>
      <c r="L67" s="193">
        <f t="shared" si="1"/>
        <v>250998.8</v>
      </c>
    </row>
    <row r="68" spans="1:12">
      <c r="A68" s="219" t="s">
        <v>58</v>
      </c>
      <c r="B68" s="415" t="s">
        <v>333</v>
      </c>
      <c r="C68" s="418"/>
      <c r="D68" s="403"/>
      <c r="E68" s="404"/>
      <c r="F68" s="198"/>
      <c r="G68" s="192">
        <f>G69+G70+G71</f>
        <v>205433.74</v>
      </c>
      <c r="H68" s="193"/>
      <c r="I68" s="193">
        <f t="shared" si="0"/>
        <v>205433.74</v>
      </c>
      <c r="J68" s="193">
        <f>J69+J70+J71+J72</f>
        <v>221688.52</v>
      </c>
      <c r="K68" s="193"/>
      <c r="L68" s="193">
        <f t="shared" si="1"/>
        <v>221688.52</v>
      </c>
    </row>
    <row r="69" spans="1:12">
      <c r="A69" s="187" t="s">
        <v>6</v>
      </c>
      <c r="B69" s="228"/>
      <c r="C69" s="229"/>
      <c r="D69" s="160" t="s">
        <v>266</v>
      </c>
      <c r="E69" s="194"/>
      <c r="F69" s="223"/>
      <c r="G69" s="192">
        <v>14613.95</v>
      </c>
      <c r="H69" s="193"/>
      <c r="I69" s="193">
        <f t="shared" si="0"/>
        <v>14613.95</v>
      </c>
      <c r="J69" s="193">
        <v>8842.64</v>
      </c>
      <c r="K69" s="193"/>
      <c r="L69" s="193">
        <f t="shared" si="1"/>
        <v>8842.64</v>
      </c>
    </row>
    <row r="70" spans="1:12">
      <c r="A70" s="187" t="s">
        <v>4</v>
      </c>
      <c r="B70" s="188"/>
      <c r="C70" s="230"/>
      <c r="D70" s="160" t="s">
        <v>60</v>
      </c>
      <c r="E70" s="194"/>
      <c r="F70" s="198"/>
      <c r="G70" s="192">
        <v>108007.42</v>
      </c>
      <c r="H70" s="193"/>
      <c r="I70" s="193">
        <f t="shared" si="0"/>
        <v>108007.42</v>
      </c>
      <c r="J70" s="193">
        <v>161710.34</v>
      </c>
      <c r="K70" s="193"/>
      <c r="L70" s="193">
        <f t="shared" si="1"/>
        <v>161710.34</v>
      </c>
    </row>
    <row r="71" spans="1:12">
      <c r="A71" s="187" t="s">
        <v>316</v>
      </c>
      <c r="B71" s="188"/>
      <c r="C71" s="189"/>
      <c r="D71" s="402" t="s">
        <v>334</v>
      </c>
      <c r="E71" s="404"/>
      <c r="F71" s="231"/>
      <c r="G71" s="192">
        <v>82812.37</v>
      </c>
      <c r="H71" s="193"/>
      <c r="I71" s="193">
        <f t="shared" si="0"/>
        <v>82812.37</v>
      </c>
      <c r="J71" s="193">
        <v>50108.33</v>
      </c>
      <c r="K71" s="193"/>
      <c r="L71" s="193">
        <f t="shared" si="1"/>
        <v>50108.33</v>
      </c>
    </row>
    <row r="72" spans="1:12">
      <c r="A72" s="187" t="s">
        <v>317</v>
      </c>
      <c r="B72" s="188"/>
      <c r="C72" s="189"/>
      <c r="D72" s="160" t="s">
        <v>57</v>
      </c>
      <c r="E72" s="190"/>
      <c r="F72" s="198"/>
      <c r="G72" s="192"/>
      <c r="H72" s="193"/>
      <c r="I72" s="193">
        <f t="shared" si="0"/>
        <v>0</v>
      </c>
      <c r="J72" s="193">
        <v>1027.21</v>
      </c>
      <c r="K72" s="193"/>
      <c r="L72" s="193">
        <f t="shared" si="1"/>
        <v>1027.21</v>
      </c>
    </row>
    <row r="73" spans="1:12">
      <c r="A73" s="199" t="s">
        <v>66</v>
      </c>
      <c r="B73" s="415" t="s">
        <v>318</v>
      </c>
      <c r="C73" s="418"/>
      <c r="D73" s="403"/>
      <c r="E73" s="404"/>
      <c r="F73" s="217"/>
      <c r="G73" s="184"/>
      <c r="H73" s="185"/>
      <c r="I73" s="185">
        <f t="shared" si="0"/>
        <v>0</v>
      </c>
      <c r="J73" s="185"/>
      <c r="K73" s="185"/>
      <c r="L73" s="185">
        <f t="shared" si="1"/>
        <v>0</v>
      </c>
    </row>
    <row r="74" spans="1:12">
      <c r="A74" s="199" t="s">
        <v>175</v>
      </c>
      <c r="B74" s="232" t="s">
        <v>319</v>
      </c>
      <c r="C74" s="207"/>
      <c r="D74" s="233"/>
      <c r="E74" s="234"/>
      <c r="F74" s="217"/>
      <c r="G74" s="184"/>
      <c r="H74" s="185"/>
      <c r="I74" s="185">
        <f t="shared" si="0"/>
        <v>0</v>
      </c>
      <c r="J74" s="185"/>
      <c r="K74" s="185"/>
      <c r="L74" s="185">
        <f t="shared" si="1"/>
        <v>0</v>
      </c>
    </row>
    <row r="75" spans="1:12">
      <c r="A75" s="199" t="s">
        <v>172</v>
      </c>
      <c r="B75" s="232" t="s">
        <v>320</v>
      </c>
      <c r="C75" s="207"/>
      <c r="D75" s="206"/>
      <c r="E75" s="235"/>
      <c r="F75" s="217"/>
      <c r="G75" s="184"/>
      <c r="H75" s="185"/>
      <c r="I75" s="185">
        <f t="shared" si="0"/>
        <v>0</v>
      </c>
      <c r="J75" s="185"/>
      <c r="K75" s="185"/>
      <c r="L75" s="185">
        <f t="shared" si="1"/>
        <v>0</v>
      </c>
    </row>
    <row r="76" spans="1:12">
      <c r="A76" s="172" t="s">
        <v>63</v>
      </c>
      <c r="B76" s="406" t="s">
        <v>321</v>
      </c>
      <c r="C76" s="407"/>
      <c r="D76" s="407"/>
      <c r="E76" s="408"/>
      <c r="F76" s="236"/>
      <c r="G76" s="184"/>
      <c r="H76" s="185"/>
      <c r="I76" s="185">
        <f t="shared" si="0"/>
        <v>0</v>
      </c>
      <c r="J76" s="185"/>
      <c r="K76" s="185"/>
      <c r="L76" s="185">
        <f t="shared" si="1"/>
        <v>0</v>
      </c>
    </row>
    <row r="77" spans="1:12">
      <c r="A77" s="172"/>
      <c r="B77" s="395" t="s">
        <v>322</v>
      </c>
      <c r="C77" s="420"/>
      <c r="D77" s="397"/>
      <c r="E77" s="398"/>
      <c r="F77" s="236"/>
      <c r="G77" s="184">
        <f>G24+G57+G64</f>
        <v>-429422.79000000196</v>
      </c>
      <c r="H77" s="185"/>
      <c r="I77" s="185">
        <f t="shared" si="0"/>
        <v>-429422.79000000196</v>
      </c>
      <c r="J77" s="185">
        <f>J24-J57-J62+J64</f>
        <v>2303949.7899999996</v>
      </c>
      <c r="K77" s="185"/>
      <c r="L77" s="185">
        <f t="shared" si="1"/>
        <v>2303949.7899999996</v>
      </c>
    </row>
    <row r="78" spans="1:12">
      <c r="A78" s="237"/>
      <c r="B78" s="395" t="s">
        <v>323</v>
      </c>
      <c r="C78" s="396"/>
      <c r="D78" s="397"/>
      <c r="E78" s="398"/>
      <c r="F78" s="202"/>
      <c r="G78" s="184">
        <v>2301354.39</v>
      </c>
      <c r="H78" s="185"/>
      <c r="I78" s="185">
        <f t="shared" si="0"/>
        <v>2301354.39</v>
      </c>
      <c r="J78" s="185">
        <v>3396910.28</v>
      </c>
      <c r="K78" s="185"/>
      <c r="L78" s="185">
        <f t="shared" si="1"/>
        <v>3396910.28</v>
      </c>
    </row>
    <row r="79" spans="1:12" ht="12">
      <c r="A79" s="238"/>
      <c r="B79" s="421" t="s">
        <v>324</v>
      </c>
      <c r="C79" s="422"/>
      <c r="D79" s="423"/>
      <c r="E79" s="424"/>
      <c r="F79" s="202"/>
      <c r="G79" s="184">
        <v>1871931.56</v>
      </c>
      <c r="H79" s="185"/>
      <c r="I79" s="185">
        <f>G79*1</f>
        <v>1871931.56</v>
      </c>
      <c r="J79" s="185">
        <v>2301354.39</v>
      </c>
      <c r="K79" s="185"/>
      <c r="L79" s="185">
        <f>J79*1</f>
        <v>2301354.39</v>
      </c>
    </row>
    <row r="80" spans="1:12">
      <c r="A80" s="239"/>
      <c r="B80" s="240"/>
      <c r="C80" s="240"/>
      <c r="D80" s="240"/>
      <c r="E80" s="240"/>
      <c r="F80" s="240"/>
      <c r="G80" s="162"/>
      <c r="H80" s="162"/>
      <c r="I80" s="162"/>
      <c r="J80" s="162"/>
      <c r="K80" s="162"/>
      <c r="L80" s="166"/>
    </row>
    <row r="81" spans="1:12">
      <c r="A81" s="239"/>
      <c r="B81" s="240"/>
      <c r="C81" s="240"/>
      <c r="D81" s="240"/>
      <c r="E81" s="240"/>
      <c r="F81" s="240"/>
      <c r="G81" s="162"/>
      <c r="H81" s="162"/>
      <c r="I81" s="162"/>
      <c r="J81" s="162"/>
      <c r="K81" s="162"/>
      <c r="L81" s="166"/>
    </row>
    <row r="82" spans="1:12">
      <c r="A82" s="241"/>
      <c r="B82" s="242"/>
      <c r="C82" s="242"/>
      <c r="D82" s="242"/>
      <c r="E82" s="242"/>
      <c r="F82" s="242"/>
      <c r="G82" s="242"/>
      <c r="H82" s="243"/>
      <c r="I82" s="244"/>
      <c r="J82" s="242"/>
      <c r="K82" s="242"/>
      <c r="L82" s="166"/>
    </row>
    <row r="83" spans="1:12">
      <c r="A83" s="425"/>
      <c r="B83" s="425"/>
      <c r="C83" s="425"/>
      <c r="D83" s="425"/>
      <c r="E83" s="425"/>
      <c r="F83" s="425"/>
      <c r="G83" s="425"/>
      <c r="H83" s="245"/>
      <c r="I83" s="171"/>
      <c r="J83" s="426"/>
      <c r="K83" s="426"/>
      <c r="L83" s="166"/>
    </row>
    <row r="84" spans="1:12">
      <c r="A84" s="387"/>
      <c r="B84" s="387"/>
      <c r="C84" s="387"/>
      <c r="D84" s="387"/>
      <c r="E84" s="387"/>
      <c r="F84" s="166"/>
      <c r="G84" s="166"/>
      <c r="H84" s="166"/>
      <c r="I84" s="166"/>
      <c r="J84" s="166"/>
      <c r="K84" s="166"/>
      <c r="L84" s="166"/>
    </row>
    <row r="85" spans="1:12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</row>
    <row r="86" spans="1:12">
      <c r="A86" s="246"/>
      <c r="B86" s="247"/>
      <c r="C86" s="247"/>
      <c r="D86" s="247"/>
      <c r="E86" s="247"/>
      <c r="F86" s="247"/>
      <c r="G86" s="247"/>
      <c r="H86" s="248"/>
      <c r="I86" s="249"/>
      <c r="J86" s="247"/>
      <c r="K86" s="247"/>
      <c r="L86" s="250"/>
    </row>
    <row r="87" spans="1:12">
      <c r="A87" s="419"/>
      <c r="B87" s="419"/>
      <c r="C87" s="419"/>
      <c r="D87" s="419"/>
      <c r="E87" s="419"/>
      <c r="F87" s="419"/>
      <c r="G87" s="419"/>
      <c r="H87" s="251"/>
      <c r="I87" s="252"/>
      <c r="J87" s="391"/>
      <c r="K87" s="391"/>
      <c r="L87" s="250"/>
    </row>
    <row r="88" spans="1:12">
      <c r="A88" s="166"/>
      <c r="B88" s="166"/>
      <c r="C88" s="166"/>
      <c r="D88" s="166"/>
      <c r="E88" s="166"/>
      <c r="F88" s="162"/>
      <c r="G88" s="166"/>
      <c r="H88" s="166"/>
      <c r="I88" s="166"/>
      <c r="J88" s="166"/>
      <c r="K88" s="166"/>
      <c r="L88" s="166"/>
    </row>
  </sheetData>
  <mergeCells count="42">
    <mergeCell ref="A87:G87"/>
    <mergeCell ref="J87:K87"/>
    <mergeCell ref="B77:E77"/>
    <mergeCell ref="B78:E78"/>
    <mergeCell ref="B79:E79"/>
    <mergeCell ref="A83:G83"/>
    <mergeCell ref="J83:K83"/>
    <mergeCell ref="A84:E84"/>
    <mergeCell ref="B76:E76"/>
    <mergeCell ref="B57:E57"/>
    <mergeCell ref="B58:E58"/>
    <mergeCell ref="B59:E59"/>
    <mergeCell ref="B60:E60"/>
    <mergeCell ref="B62:E62"/>
    <mergeCell ref="B63:E63"/>
    <mergeCell ref="B64:E64"/>
    <mergeCell ref="B67:E67"/>
    <mergeCell ref="B68:E68"/>
    <mergeCell ref="D71:E71"/>
    <mergeCell ref="B73:E73"/>
    <mergeCell ref="J21:L21"/>
    <mergeCell ref="B23:E23"/>
    <mergeCell ref="B24:E24"/>
    <mergeCell ref="B26:E26"/>
    <mergeCell ref="C42:E42"/>
    <mergeCell ref="D29:E29"/>
    <mergeCell ref="C40:E40"/>
    <mergeCell ref="A7:L8"/>
    <mergeCell ref="A9:L9"/>
    <mergeCell ref="A10:L10"/>
    <mergeCell ref="A11:L11"/>
    <mergeCell ref="A12:L13"/>
    <mergeCell ref="A21:A22"/>
    <mergeCell ref="B21:E22"/>
    <mergeCell ref="F21:F22"/>
    <mergeCell ref="G21:I21"/>
    <mergeCell ref="A14:F14"/>
    <mergeCell ref="A15:L15"/>
    <mergeCell ref="A16:L16"/>
    <mergeCell ref="A18:L18"/>
    <mergeCell ref="A19:L19"/>
    <mergeCell ref="F20:L20"/>
  </mergeCells>
  <phoneticPr fontId="94" type="noConversion"/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/>
  <sheetData/>
  <phoneticPr fontId="9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2_VSAFAS_2p</vt:lpstr>
      <vt:lpstr>3_VSAFAS_2p</vt:lpstr>
      <vt:lpstr>Lapas1</vt:lpstr>
      <vt:lpstr>Lapas2</vt:lpstr>
      <vt:lpstr>Lapas3</vt:lpstr>
      <vt:lpstr>'2_VSAFAS_2p'!Print_Area</vt:lpstr>
      <vt:lpstr>'3_VSAFAS_2p'!Print_Area</vt:lpstr>
      <vt:lpstr>'2_VSAFAS_2p'!Print_Titles</vt:lpstr>
      <vt:lpstr>'3_VSAFAS_2p'!Print_Titles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Romualda</dc:creator>
  <cp:lastModifiedBy>JurgitaJurkonytė</cp:lastModifiedBy>
  <cp:lastPrinted>2014-04-17T07:35:58Z</cp:lastPrinted>
  <dcterms:created xsi:type="dcterms:W3CDTF">2014-03-07T12:05:37Z</dcterms:created>
  <dcterms:modified xsi:type="dcterms:W3CDTF">2014-04-17T07:36:18Z</dcterms:modified>
</cp:coreProperties>
</file>