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KALACIOVIENE\Desktop\"/>
    </mc:Choice>
  </mc:AlternateContent>
  <xr:revisionPtr revIDLastSave="0" documentId="8_{CAB26067-5BAA-4251-A50B-110F9BF12E73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5-išl.pagal programas " sheetId="15" state="hidden" r:id="rId1"/>
    <sheet name="1 priedas" sheetId="14" state="hidden" r:id="rId2"/>
    <sheet name="2 priedas" sheetId="20" r:id="rId3"/>
  </sheets>
  <definedNames>
    <definedName name="_xlnm.Print_Titles" localSheetId="1">'1 priedas'!$12:$13</definedName>
    <definedName name="_xlnm.Print_Titles" localSheetId="2">'2 priedas'!$10:$11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4" l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E64" i="20"/>
  <c r="D64" i="20"/>
  <c r="G29" i="14"/>
  <c r="F29" i="14"/>
  <c r="F32" i="14" l="1"/>
  <c r="E32" i="14" s="1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G57" i="20"/>
  <c r="C65" i="20"/>
  <c r="D16" i="20"/>
  <c r="G61" i="20"/>
  <c r="D61" i="20"/>
  <c r="G52" i="20"/>
  <c r="H52" i="20"/>
  <c r="D52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3" i="20"/>
  <c r="C54" i="20"/>
  <c r="C55" i="20"/>
  <c r="C56" i="20"/>
  <c r="C57" i="20"/>
  <c r="C58" i="20"/>
  <c r="C59" i="20"/>
  <c r="C60" i="20"/>
  <c r="C63" i="20"/>
  <c r="C64" i="20"/>
  <c r="C66" i="20"/>
  <c r="C14" i="20"/>
  <c r="C16" i="20"/>
  <c r="C17" i="20"/>
  <c r="C18" i="20"/>
  <c r="C19" i="20"/>
  <c r="C52" i="20" l="1"/>
  <c r="I31" i="14"/>
  <c r="F17" i="14"/>
  <c r="I33" i="14"/>
  <c r="E62" i="20" l="1"/>
  <c r="E61" i="20" l="1"/>
  <c r="C61" i="20" s="1"/>
  <c r="C62" i="20"/>
  <c r="F21" i="20"/>
  <c r="C21" i="20" s="1"/>
  <c r="H21" i="14"/>
  <c r="H33" i="14" s="1"/>
  <c r="G16" i="14" l="1"/>
  <c r="G33" i="14" s="1"/>
  <c r="C16" i="14" l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F16" i="14" l="1"/>
  <c r="D15" i="20"/>
  <c r="E15" i="20"/>
  <c r="E12" i="20" s="1"/>
  <c r="J33" i="14"/>
  <c r="C15" i="20" l="1"/>
  <c r="H67" i="20"/>
  <c r="J62" i="14"/>
  <c r="J63" i="14" l="1"/>
  <c r="D20" i="20" l="1"/>
  <c r="F62" i="14" l="1"/>
  <c r="D13" i="20" l="1"/>
  <c r="C13" i="20" l="1"/>
  <c r="D12" i="20"/>
  <c r="D67" i="20" s="1"/>
  <c r="F14" i="14"/>
  <c r="F33" i="14" l="1"/>
  <c r="E33" i="14" s="1"/>
  <c r="E14" i="14"/>
  <c r="G62" i="14"/>
  <c r="H62" i="14"/>
  <c r="I62" i="14"/>
  <c r="E62" i="14" s="1"/>
  <c r="A13" i="20" l="1"/>
  <c r="A14" i="20" s="1"/>
  <c r="A15" i="20" s="1"/>
  <c r="A16" i="20" s="1"/>
  <c r="G20" i="20" l="1"/>
  <c r="E20" i="20"/>
  <c r="E67" i="20" s="1"/>
  <c r="F20" i="20"/>
  <c r="F67" i="20" s="1"/>
  <c r="G67" i="20" l="1"/>
  <c r="C20" i="20"/>
  <c r="C12" i="20"/>
  <c r="C67" i="20" l="1"/>
  <c r="H63" i="14" l="1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I63" i="14" l="1"/>
  <c r="G63" i="14"/>
  <c r="S208" i="15"/>
  <c r="C176" i="15"/>
  <c r="C175" i="15" s="1"/>
  <c r="H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F63" i="14" l="1"/>
  <c r="E63" i="14" s="1"/>
</calcChain>
</file>

<file path=xl/sharedStrings.xml><?xml version="1.0" encoding="utf-8"?>
<sst xmlns="http://schemas.openxmlformats.org/spreadsheetml/2006/main" count="371" uniqueCount="222">
  <si>
    <t>Eil.Nr.</t>
  </si>
  <si>
    <t>Priešgaisrinė tarnyba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</si>
  <si>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</si>
  <si>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</si>
  <si>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</si>
  <si>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</si>
  <si>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</si>
  <si>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</si>
  <si>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</si>
  <si>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</si>
  <si>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</si>
  <si>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</si>
  <si>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</si>
  <si>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</si>
  <si>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</si>
  <si>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</si>
  <si>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</si>
  <si>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</si>
  <si>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</si>
  <si>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</si>
  <si>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</si>
  <si>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</si>
  <si>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</si>
  <si>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</si>
  <si>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</si>
  <si>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</si>
  <si>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</si>
  <si>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</si>
  <si>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</si>
  <si>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</si>
  <si>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</si>
  <si>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</si>
  <si>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</si>
  <si>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</si>
  <si>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</si>
  <si>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</si>
  <si>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</si>
  <si>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</si>
  <si>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</si>
  <si>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</si>
  <si>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</si>
  <si>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</si>
  <si>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</si>
  <si>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</si>
  <si>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</si>
  <si>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</si>
  <si>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</si>
  <si>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</si>
  <si>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</si>
  <si>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Darbo politikos formavimas ir įgyvendinimas</t>
  </si>
  <si>
    <t xml:space="preserve">Kontrolės ir audito tarnyba 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</si>
  <si>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</si>
  <si>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</si>
  <si>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</si>
  <si>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</si>
  <si>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</si>
  <si>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</si>
  <si>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</si>
  <si>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</si>
  <si>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</si>
  <si>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</si>
  <si>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</si>
  <si>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</si>
  <si>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</si>
  <si>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</si>
  <si>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</si>
  <si>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</si>
  <si>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</si>
  <si>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</si>
  <si>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</si>
  <si>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</si>
  <si>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</si>
  <si>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</si>
  <si>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</si>
  <si>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</si>
  <si>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</si>
  <si>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</si>
  <si>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</si>
  <si>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</si>
  <si>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</si>
  <si>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</si>
  <si>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</si>
  <si>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</si>
  <si>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</si>
  <si>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</si>
  <si>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</si>
  <si>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</si>
  <si>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</si>
  <si>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</si>
  <si>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</si>
  <si>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</si>
  <si>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</si>
  <si>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</si>
  <si>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</si>
  <si>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</si>
  <si>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</si>
  <si>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</si>
  <si>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</si>
  <si>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</si>
  <si>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</si>
  <si>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</si>
  <si>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</si>
  <si>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</si>
  <si>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</si>
  <si>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</si>
  <si>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</si>
  <si>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</si>
  <si>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</si>
  <si>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</si>
  <si>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</si>
  <si>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</si>
  <si>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</si>
  <si>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</si>
  <si>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</si>
  <si>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</si>
  <si>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</si>
  <si>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</si>
  <si>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</si>
  <si>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</si>
  <si>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</si>
  <si>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</si>
  <si>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</si>
  <si>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</si>
  <si>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</si>
  <si>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</si>
  <si>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</si>
  <si>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</si>
  <si>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</si>
  <si>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</si>
  <si>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</si>
  <si>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</si>
  <si>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</si>
  <si>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</si>
  <si>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</si>
  <si>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</si>
  <si>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</si>
  <si>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</si>
  <si>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</si>
  <si>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</si>
  <si>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</si>
  <si>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</si>
  <si>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</si>
  <si>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</si>
  <si>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</si>
  <si>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</si>
  <si>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</si>
  <si>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</si>
  <si>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</si>
  <si>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</si>
  <si>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</si>
  <si>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</si>
  <si>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</si>
  <si>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</si>
  <si>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</si>
  <si>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</si>
  <si>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</si>
  <si>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</si>
  <si>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</si>
  <si>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</si>
  <si>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</si>
  <si>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</si>
  <si>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</si>
  <si>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</si>
  <si>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</si>
  <si>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</si>
  <si>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</si>
  <si>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</si>
  <si>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</si>
  <si>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</si>
  <si>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</si>
  <si>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</si>
  <si>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</si>
  <si>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</si>
  <si>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</si>
  <si>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</si>
  <si>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</si>
  <si>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</si>
  <si>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</si>
  <si>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</si>
  <si>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Rokiškio baseinas</t>
  </si>
  <si>
    <t>KULTŪROS, SPPORTO, BENDRUOMENĖS IR VAIKŲ IR JAUNIMO GYVENIMO AKTYVINIMO PROGRAMA (03)</t>
  </si>
  <si>
    <t>Mokymosi pasiekimų patikrinimams organizuoti ir vykdyti</t>
  </si>
  <si>
    <t>Jaunimo centras</t>
  </si>
  <si>
    <t>Muzikos mokyklos choreografijos sk.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</si>
  <si>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</si>
  <si>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</si>
  <si>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</si>
  <si>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</si>
  <si>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</si>
  <si>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</si>
  <si>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</si>
  <si>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</si>
  <si>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</si>
  <si>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</si>
  <si>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t>Kamajų Antano Strazdo gimnazija</t>
  </si>
  <si>
    <t>IŠ VISO ŠVIETIMO ĮSTAIGŲ:</t>
  </si>
  <si>
    <t>Mokymo lėšos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</si>
  <si>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</si>
  <si>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</si>
  <si>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</si>
  <si>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Obelių ikimok. ir priešmok. ugdymo sk.</t>
  </si>
  <si>
    <t>IŠ VISO SKYRIŲ IR ĮSTAIGŲ:</t>
  </si>
  <si>
    <t>Savivaldybės administracija (iš viso)</t>
  </si>
  <si>
    <t>Švietimo ir sporto skyrius (iš viso)</t>
  </si>
  <si>
    <t>Senamiesčio progimn. Laibgalių ikimok. ir priešm. ugymo sk.</t>
  </si>
  <si>
    <t>Eil. Nr.</t>
  </si>
  <si>
    <t>Savarankiška funkcija</t>
  </si>
  <si>
    <t>Valstybės biudžeto tikslinės lėšos</t>
  </si>
  <si>
    <t>Specialioji programa</t>
  </si>
  <si>
    <t>Laisvas lėšų likutis</t>
  </si>
  <si>
    <t>Iš to sk.: Turizmo informacijos centras</t>
  </si>
  <si>
    <t>(tūkst. Eur.)</t>
  </si>
  <si>
    <t>ROKIŠKIO RAJONO SAVIVALDYBĖS 2024 METŲ MAKSIMALIOS DARBO UŽMOKESČIO SUMOS ASIGNAVIMŲ VALDYTOJAMS</t>
  </si>
  <si>
    <t xml:space="preserve"> ROKIŠKIO RAJONO SAVIVALDYBĖS 2024 METŲ MAKSIMALIOS DARBO UŽMOKESČIO SUMOS PROGRAMOMS</t>
  </si>
  <si>
    <t>2 priedas</t>
  </si>
  <si>
    <t xml:space="preserve">Rokiškio rajono savivaldybės mero </t>
  </si>
  <si>
    <t>Senamiesčio prog. Laibgalių ikimok. ir priešm. ugymo sk.</t>
  </si>
  <si>
    <t>M.-d. ,,Ąžuoliukas" Kavoliškio sk.</t>
  </si>
  <si>
    <t>Kamajų Antano Strazdo gim. ikimokyklinio ug. sk.</t>
  </si>
  <si>
    <t>Savarankiškoji funkcija</t>
  </si>
  <si>
    <t>(tūkst. Eur)</t>
  </si>
  <si>
    <t xml:space="preserve">2024 m. vasario 21 d. potvarkio Nr. MV -91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</si>
</sst>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00"/>
    <numFmt numFmtId="167" formatCode="0.00000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FF000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</borders>
  <cellStyleXfs count="10410">
    <xf numFmtId="0" fontId="0" fillId="0" borderId="0"/>
    <xf numFmtId="0" fontId="23" fillId="0" borderId="0"/>
    <xf numFmtId="0" fontId="27" fillId="0" borderId="0"/>
    <xf numFmtId="0" fontId="24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42">
    <xf numFmtId="0" fontId="0" fillId="0" borderId="0" xfId="0"/>
    <xf numFmtId="0" fontId="10" fillId="0" borderId="0" xfId="0" applyFont="1"/>
    <xf numFmtId="0" fontId="15" fillId="0" borderId="0" xfId="0" applyFont="1"/>
    <xf numFmtId="16" fontId="0" fillId="0" borderId="0" xfId="0" applyNumberFormat="1"/>
    <xf numFmtId="0" fontId="14" fillId="0" borderId="0" xfId="0" applyFont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/>
    <xf numFmtId="0" fontId="13" fillId="0" borderId="5" xfId="9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20" fillId="0" borderId="0" xfId="0" applyFont="1"/>
    <xf numFmtId="0" fontId="13" fillId="0" borderId="30" xfId="9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167" fontId="0" fillId="0" borderId="0" xfId="0" applyNumberFormat="1"/>
    <xf numFmtId="0" fontId="13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horizontal="left"/>
    </xf>
    <xf numFmtId="0" fontId="14" fillId="0" borderId="4" xfId="0" applyFont="1" applyBorder="1" applyAlignment="1">
      <alignment horizontal="right" vertical="top" wrapText="1"/>
    </xf>
    <xf numFmtId="0" fontId="13" fillId="0" borderId="83" xfId="0" applyFont="1" applyBorder="1"/>
    <xf numFmtId="0" fontId="0" fillId="0" borderId="0" xfId="0" applyAlignment="1">
      <alignment horizontal="center"/>
    </xf>
    <xf numFmtId="0" fontId="13" fillId="0" borderId="40" xfId="0" applyFont="1" applyBorder="1" applyAlignment="1">
      <alignment horizontal="right" vertical="top" wrapText="1"/>
    </xf>
    <xf numFmtId="0" fontId="29" fillId="0" borderId="0" xfId="0" applyFont="1"/>
    <xf numFmtId="0" fontId="25" fillId="0" borderId="0" xfId="0" applyFont="1"/>
    <xf numFmtId="0" fontId="13" fillId="0" borderId="98" xfId="0" applyFont="1" applyBorder="1" applyAlignment="1">
      <alignment horizontal="right" vertical="top" wrapText="1"/>
    </xf>
    <xf numFmtId="0" fontId="13" fillId="0" borderId="96" xfId="0" applyFont="1" applyBorder="1" applyAlignment="1">
      <alignment horizontal="right" vertical="top" wrapText="1"/>
    </xf>
    <xf numFmtId="0" fontId="31" fillId="0" borderId="0" xfId="0" applyFont="1"/>
    <xf numFmtId="0" fontId="13" fillId="0" borderId="23" xfId="0" applyFont="1" applyBorder="1" applyAlignment="1">
      <alignment horizontal="right" vertical="top" wrapText="1"/>
    </xf>
    <xf numFmtId="166" fontId="14" fillId="0" borderId="23" xfId="0" applyNumberFormat="1" applyFont="1" applyBorder="1"/>
    <xf numFmtId="166" fontId="14" fillId="0" borderId="22" xfId="0" applyNumberFormat="1" applyFont="1" applyBorder="1"/>
    <xf numFmtId="166" fontId="14" fillId="0" borderId="49" xfId="0" applyNumberFormat="1" applyFont="1" applyBorder="1"/>
    <xf numFmtId="166" fontId="14" fillId="0" borderId="77" xfId="0" applyNumberFormat="1" applyFont="1" applyBorder="1"/>
    <xf numFmtId="166" fontId="14" fillId="0" borderId="80" xfId="0" applyNumberFormat="1" applyFont="1" applyBorder="1"/>
    <xf numFmtId="166" fontId="13" fillId="3" borderId="88" xfId="0" applyNumberFormat="1" applyFont="1" applyFill="1" applyBorder="1"/>
    <xf numFmtId="166" fontId="14" fillId="0" borderId="33" xfId="0" applyNumberFormat="1" applyFont="1" applyBorder="1"/>
    <xf numFmtId="166" fontId="14" fillId="0" borderId="54" xfId="0" applyNumberFormat="1" applyFont="1" applyBorder="1"/>
    <xf numFmtId="166" fontId="14" fillId="0" borderId="97" xfId="0" applyNumberFormat="1" applyFont="1" applyBorder="1"/>
    <xf numFmtId="166" fontId="13" fillId="0" borderId="99" xfId="0" applyNumberFormat="1" applyFont="1" applyBorder="1"/>
    <xf numFmtId="166" fontId="14" fillId="0" borderId="79" xfId="0" applyNumberFormat="1" applyFont="1" applyBorder="1"/>
    <xf numFmtId="166" fontId="13" fillId="0" borderId="49" xfId="0" applyNumberFormat="1" applyFont="1" applyBorder="1"/>
    <xf numFmtId="166" fontId="13" fillId="0" borderId="100" xfId="0" applyNumberFormat="1" applyFont="1" applyBorder="1"/>
    <xf numFmtId="166" fontId="13" fillId="0" borderId="97" xfId="0" applyNumberFormat="1" applyFont="1" applyBorder="1"/>
    <xf numFmtId="166" fontId="14" fillId="3" borderId="97" xfId="0" applyNumberFormat="1" applyFont="1" applyFill="1" applyBorder="1"/>
    <xf numFmtId="166" fontId="14" fillId="0" borderId="51" xfId="9" applyNumberFormat="1" applyFont="1" applyBorder="1" applyAlignment="1">
      <alignment wrapText="1"/>
    </xf>
    <xf numFmtId="166" fontId="14" fillId="0" borderId="58" xfId="9" applyNumberFormat="1" applyFont="1" applyBorder="1" applyAlignment="1">
      <alignment wrapText="1"/>
    </xf>
    <xf numFmtId="166" fontId="14" fillId="0" borderId="93" xfId="0" applyNumberFormat="1" applyFont="1" applyBorder="1"/>
    <xf numFmtId="166" fontId="14" fillId="0" borderId="93" xfId="0" applyNumberFormat="1" applyFont="1" applyBorder="1" applyAlignment="1">
      <alignment wrapText="1"/>
    </xf>
    <xf numFmtId="166" fontId="14" fillId="0" borderId="79" xfId="0" applyNumberFormat="1" applyFont="1" applyBorder="1" applyAlignment="1">
      <alignment wrapText="1"/>
    </xf>
    <xf numFmtId="166" fontId="14" fillId="0" borderId="92" xfId="0" applyNumberFormat="1" applyFont="1" applyBorder="1"/>
    <xf numFmtId="166" fontId="13" fillId="0" borderId="99" xfId="9" applyNumberFormat="1" applyBorder="1" applyAlignment="1">
      <alignment wrapText="1"/>
    </xf>
    <xf numFmtId="166" fontId="14" fillId="0" borderId="99" xfId="0" applyNumberFormat="1" applyFont="1" applyBorder="1"/>
    <xf numFmtId="166" fontId="13" fillId="3" borderId="99" xfId="0" applyNumberFormat="1" applyFont="1" applyFill="1" applyBorder="1"/>
    <xf numFmtId="166" fontId="14" fillId="0" borderId="96" xfId="0" applyNumberFormat="1" applyFont="1" applyBorder="1"/>
    <xf numFmtId="166" fontId="13" fillId="0" borderId="97" xfId="9" applyNumberFormat="1" applyBorder="1" applyAlignment="1">
      <alignment wrapText="1"/>
    </xf>
    <xf numFmtId="166" fontId="14" fillId="3" borderId="99" xfId="0" applyNumberFormat="1" applyFont="1" applyFill="1" applyBorder="1"/>
    <xf numFmtId="0" fontId="14" fillId="0" borderId="83" xfId="0" applyFont="1" applyBorder="1"/>
    <xf numFmtId="166" fontId="13" fillId="0" borderId="100" xfId="9" applyNumberFormat="1" applyBorder="1" applyAlignment="1">
      <alignment wrapText="1"/>
    </xf>
    <xf numFmtId="166" fontId="14" fillId="0" borderId="100" xfId="0" applyNumberFormat="1" applyFont="1" applyBorder="1"/>
    <xf numFmtId="166" fontId="14" fillId="3" borderId="100" xfId="0" applyNumberFormat="1" applyFont="1" applyFill="1" applyBorder="1"/>
    <xf numFmtId="0" fontId="13" fillId="0" borderId="96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3" fillId="0" borderId="96" xfId="9" applyBorder="1" applyAlignment="1">
      <alignment horizontal="left" vertical="top" wrapText="1"/>
    </xf>
    <xf numFmtId="0" fontId="14" fillId="0" borderId="40" xfId="0" applyFont="1" applyBorder="1" applyAlignment="1">
      <alignment vertical="top"/>
    </xf>
    <xf numFmtId="0" fontId="13" fillId="0" borderId="83" xfId="0" applyFont="1" applyBorder="1" applyAlignment="1">
      <alignment vertical="top" wrapText="1"/>
    </xf>
    <xf numFmtId="0" fontId="14" fillId="0" borderId="98" xfId="0" applyFont="1" applyBorder="1" applyAlignment="1">
      <alignment vertical="top"/>
    </xf>
    <xf numFmtId="0" fontId="14" fillId="0" borderId="40" xfId="0" applyFont="1" applyBorder="1" applyAlignment="1">
      <alignment vertical="top" wrapText="1"/>
    </xf>
    <xf numFmtId="0" fontId="14" fillId="0" borderId="96" xfId="0" applyFont="1" applyBorder="1" applyAlignment="1">
      <alignment vertical="top" wrapText="1"/>
    </xf>
    <xf numFmtId="0" fontId="14" fillId="0" borderId="83" xfId="0" applyFont="1" applyBorder="1" applyAlignment="1">
      <alignment vertical="top"/>
    </xf>
    <xf numFmtId="0" fontId="14" fillId="0" borderId="83" xfId="0" applyFont="1" applyBorder="1" applyAlignment="1">
      <alignment vertical="top" wrapText="1"/>
    </xf>
    <xf numFmtId="0" fontId="14" fillId="0" borderId="57" xfId="0" applyFont="1" applyBorder="1" applyAlignment="1">
      <alignment vertical="top"/>
    </xf>
    <xf numFmtId="0" fontId="14" fillId="0" borderId="4" xfId="9" applyFont="1" applyBorder="1" applyAlignment="1">
      <alignment horizontal="left" vertical="top"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horizontal="left" vertical="top"/>
    </xf>
    <xf numFmtId="166" fontId="14" fillId="0" borderId="44" xfId="9" applyNumberFormat="1" applyFont="1" applyBorder="1" applyAlignment="1">
      <alignment wrapText="1"/>
    </xf>
    <xf numFmtId="166" fontId="14" fillId="0" borderId="94" xfId="0" applyNumberFormat="1" applyFont="1" applyBorder="1"/>
    <xf numFmtId="166" fontId="14" fillId="3" borderId="99" xfId="4" applyNumberFormat="1" applyFont="1" applyFill="1" applyBorder="1"/>
    <xf numFmtId="0" fontId="11" fillId="0" borderId="23" xfId="0" applyFont="1" applyBorder="1" applyAlignment="1">
      <alignment vertical="top"/>
    </xf>
    <xf numFmtId="166" fontId="28" fillId="0" borderId="22" xfId="0" applyNumberFormat="1" applyFont="1" applyBorder="1"/>
    <xf numFmtId="166" fontId="28" fillId="0" borderId="24" xfId="0" applyNumberFormat="1" applyFont="1" applyBorder="1"/>
    <xf numFmtId="166" fontId="28" fillId="0" borderId="23" xfId="0" applyNumberFormat="1" applyFont="1" applyBorder="1"/>
    <xf numFmtId="0" fontId="11" fillId="0" borderId="56" xfId="0" applyFont="1" applyBorder="1" applyAlignment="1">
      <alignment vertical="top"/>
    </xf>
    <xf numFmtId="0" fontId="28" fillId="0" borderId="90" xfId="0" applyFont="1" applyBorder="1" applyAlignment="1">
      <alignment horizontal="left" vertical="center" wrapText="1"/>
    </xf>
    <xf numFmtId="166" fontId="28" fillId="0" borderId="91" xfId="0" applyNumberFormat="1" applyFont="1" applyBorder="1" applyAlignment="1">
      <alignment wrapText="1"/>
    </xf>
    <xf numFmtId="166" fontId="28" fillId="0" borderId="76" xfId="0" applyNumberFormat="1" applyFont="1" applyBorder="1"/>
    <xf numFmtId="166" fontId="28" fillId="0" borderId="49" xfId="0" applyNumberFormat="1" applyFont="1" applyBorder="1"/>
    <xf numFmtId="0" fontId="32" fillId="0" borderId="83" xfId="0" applyFont="1" applyBorder="1"/>
    <xf numFmtId="166" fontId="11" fillId="0" borderId="97" xfId="0" applyNumberFormat="1" applyFont="1" applyBorder="1"/>
    <xf numFmtId="166" fontId="11" fillId="0" borderId="100" xfId="9" applyNumberFormat="1" applyFont="1" applyBorder="1" applyAlignment="1">
      <alignment wrapText="1"/>
    </xf>
    <xf numFmtId="166" fontId="28" fillId="0" borderId="77" xfId="0" applyNumberFormat="1" applyFont="1" applyBorder="1"/>
    <xf numFmtId="0" fontId="28" fillId="0" borderId="56" xfId="0" applyFont="1" applyBorder="1"/>
    <xf numFmtId="166" fontId="28" fillId="0" borderId="97" xfId="0" applyNumberFormat="1" applyFont="1" applyBorder="1"/>
    <xf numFmtId="166" fontId="28" fillId="0" borderId="87" xfId="0" applyNumberFormat="1" applyFont="1" applyBorder="1"/>
    <xf numFmtId="166" fontId="11" fillId="3" borderId="95" xfId="0" applyNumberFormat="1" applyFont="1" applyFill="1" applyBorder="1"/>
    <xf numFmtId="166" fontId="11" fillId="3" borderId="99" xfId="0" applyNumberFormat="1" applyFont="1" applyFill="1" applyBorder="1"/>
    <xf numFmtId="166" fontId="11" fillId="0" borderId="81" xfId="0" applyNumberFormat="1" applyFont="1" applyBorder="1"/>
    <xf numFmtId="166" fontId="11" fillId="0" borderId="77" xfId="0" applyNumberFormat="1" applyFont="1" applyBorder="1"/>
    <xf numFmtId="0" fontId="32" fillId="0" borderId="83" xfId="0" applyFont="1" applyBorder="1" applyAlignment="1">
      <alignment horizontal="left" vertical="center" wrapText="1"/>
    </xf>
    <xf numFmtId="166" fontId="11" fillId="0" borderId="97" xfId="9" applyNumberFormat="1" applyFont="1" applyBorder="1" applyAlignment="1">
      <alignment wrapText="1"/>
    </xf>
    <xf numFmtId="0" fontId="28" fillId="0" borderId="83" xfId="0" applyFont="1" applyBorder="1"/>
    <xf numFmtId="166" fontId="28" fillId="0" borderId="89" xfId="0" applyNumberFormat="1" applyFont="1" applyBorder="1"/>
    <xf numFmtId="0" fontId="11" fillId="0" borderId="57" xfId="0" applyFont="1" applyBorder="1" applyAlignment="1">
      <alignment vertical="top"/>
    </xf>
    <xf numFmtId="166" fontId="28" fillId="0" borderId="99" xfId="0" applyNumberFormat="1" applyFont="1" applyBorder="1"/>
    <xf numFmtId="166" fontId="28" fillId="0" borderId="81" xfId="0" applyNumberFormat="1" applyFont="1" applyBorder="1"/>
    <xf numFmtId="0" fontId="28" fillId="0" borderId="29" xfId="0" applyFont="1" applyBorder="1" applyAlignment="1">
      <alignment wrapText="1"/>
    </xf>
    <xf numFmtId="166" fontId="28" fillId="0" borderId="86" xfId="0" applyNumberFormat="1" applyFont="1" applyBorder="1"/>
    <xf numFmtId="0" fontId="32" fillId="0" borderId="83" xfId="0" applyFont="1" applyBorder="1" applyAlignment="1">
      <alignment wrapText="1"/>
    </xf>
    <xf numFmtId="166" fontId="11" fillId="0" borderId="88" xfId="0" applyNumberFormat="1" applyFont="1" applyBorder="1"/>
    <xf numFmtId="166" fontId="28" fillId="0" borderId="41" xfId="0" applyNumberFormat="1" applyFont="1" applyBorder="1"/>
    <xf numFmtId="166" fontId="28" fillId="0" borderId="33" xfId="0" applyNumberFormat="1" applyFont="1" applyBorder="1"/>
    <xf numFmtId="166" fontId="28" fillId="0" borderId="100" xfId="0" applyNumberFormat="1" applyFont="1" applyBorder="1"/>
    <xf numFmtId="166" fontId="28" fillId="0" borderId="88" xfId="0" applyNumberFormat="1" applyFont="1" applyBorder="1"/>
    <xf numFmtId="0" fontId="28" fillId="0" borderId="96" xfId="0" applyFont="1" applyBorder="1" applyAlignment="1">
      <alignment wrapText="1"/>
    </xf>
    <xf numFmtId="0" fontId="28" fillId="0" borderId="83" xfId="0" applyFont="1" applyBorder="1" applyAlignment="1">
      <alignment vertical="center"/>
    </xf>
    <xf numFmtId="167" fontId="28" fillId="0" borderId="83" xfId="0" applyNumberFormat="1" applyFont="1" applyBorder="1"/>
    <xf numFmtId="166" fontId="28" fillId="0" borderId="54" xfId="0" applyNumberFormat="1" applyFont="1" applyBorder="1"/>
    <xf numFmtId="166" fontId="28" fillId="0" borderId="51" xfId="0" applyNumberFormat="1" applyFont="1" applyBorder="1"/>
    <xf numFmtId="166" fontId="11" fillId="0" borderId="49" xfId="0" applyNumberFormat="1" applyFont="1" applyBorder="1"/>
    <xf numFmtId="0" fontId="28" fillId="0" borderId="83" xfId="0" applyFont="1" applyBorder="1" applyAlignment="1">
      <alignment wrapText="1"/>
    </xf>
    <xf numFmtId="166" fontId="28" fillId="3" borderId="97" xfId="0" applyNumberFormat="1" applyFont="1" applyFill="1" applyBorder="1"/>
    <xf numFmtId="166" fontId="28" fillId="3" borderId="99" xfId="0" applyNumberFormat="1" applyFont="1" applyFill="1" applyBorder="1"/>
    <xf numFmtId="166" fontId="28" fillId="3" borderId="88" xfId="0" applyNumberFormat="1" applyFont="1" applyFill="1" applyBorder="1"/>
    <xf numFmtId="0" fontId="28" fillId="0" borderId="78" xfId="0" applyFont="1" applyBorder="1"/>
    <xf numFmtId="166" fontId="28" fillId="0" borderId="82" xfId="0" applyNumberFormat="1" applyFont="1" applyBorder="1"/>
    <xf numFmtId="166" fontId="11" fillId="0" borderId="84" xfId="0" applyNumberFormat="1" applyFont="1" applyBorder="1"/>
    <xf numFmtId="166" fontId="28" fillId="0" borderId="84" xfId="0" applyNumberFormat="1" applyFont="1" applyBorder="1"/>
    <xf numFmtId="166" fontId="28" fillId="0" borderId="18" xfId="0" applyNumberFormat="1" applyFont="1" applyBorder="1"/>
    <xf numFmtId="0" fontId="28" fillId="0" borderId="29" xfId="0" applyFont="1" applyBorder="1" applyAlignment="1">
      <alignment horizontal="left" vertical="center" wrapText="1"/>
    </xf>
    <xf numFmtId="0" fontId="28" fillId="0" borderId="96" xfId="9" applyFont="1" applyBorder="1" applyAlignment="1">
      <alignment vertical="top" wrapText="1"/>
    </xf>
    <xf numFmtId="166" fontId="33" fillId="0" borderId="100" xfId="0" applyNumberFormat="1" applyFont="1" applyBorder="1"/>
    <xf numFmtId="0" fontId="32" fillId="0" borderId="96" xfId="9" applyFont="1" applyBorder="1" applyAlignment="1">
      <alignment vertical="top" wrapText="1"/>
    </xf>
    <xf numFmtId="166" fontId="28" fillId="3" borderId="77" xfId="0" applyNumberFormat="1" applyFont="1" applyFill="1" applyBorder="1"/>
    <xf numFmtId="166" fontId="28" fillId="3" borderId="99" xfId="4" applyNumberFormat="1" applyFont="1" applyFill="1" applyBorder="1"/>
    <xf numFmtId="0" fontId="28" fillId="0" borderId="101" xfId="0" applyFont="1" applyBorder="1"/>
    <xf numFmtId="166" fontId="28" fillId="0" borderId="79" xfId="0" applyNumberFormat="1" applyFont="1" applyBorder="1"/>
    <xf numFmtId="0" fontId="28" fillId="0" borderId="29" xfId="0" applyFont="1" applyBorder="1"/>
    <xf numFmtId="166" fontId="28" fillId="0" borderId="24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71" xfId="9" applyBorder="1" applyAlignment="1">
      <alignment horizontal="center" vertical="center" wrapText="1"/>
    </xf>
    <xf numFmtId="0" fontId="13" fillId="0" borderId="62" xfId="9" applyBorder="1" applyAlignment="1">
      <alignment horizontal="center" vertical="center" wrapText="1"/>
    </xf>
    <xf numFmtId="0" fontId="13" fillId="0" borderId="60" xfId="9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4" fillId="0" borderId="74" xfId="9" applyFont="1" applyBorder="1" applyAlignment="1">
      <alignment horizontal="center" vertical="center" wrapText="1"/>
    </xf>
    <xf numFmtId="0" fontId="14" fillId="0" borderId="75" xfId="9" applyFont="1" applyBorder="1" applyAlignment="1">
      <alignment horizontal="center" vertical="center" wrapText="1"/>
    </xf>
    <xf numFmtId="0" fontId="13" fillId="0" borderId="69" xfId="9" applyBorder="1" applyAlignment="1">
      <alignment horizontal="center" vertical="center" wrapText="1"/>
    </xf>
    <xf numFmtId="0" fontId="13" fillId="0" borderId="70" xfId="9" applyBorder="1" applyAlignment="1">
      <alignment horizontal="center" vertical="center" wrapText="1"/>
    </xf>
    <xf numFmtId="0" fontId="13" fillId="0" borderId="61" xfId="9" applyBorder="1" applyAlignment="1">
      <alignment horizontal="center" vertical="center" wrapText="1"/>
    </xf>
    <xf numFmtId="0" fontId="13" fillId="0" borderId="72" xfId="9" applyBorder="1" applyAlignment="1">
      <alignment horizontal="center" vertical="center" wrapText="1"/>
    </xf>
    <xf numFmtId="0" fontId="13" fillId="0" borderId="59" xfId="9" applyBorder="1" applyAlignment="1">
      <alignment horizontal="center" vertical="center" wrapText="1"/>
    </xf>
    <xf numFmtId="0" fontId="0" fillId="0" borderId="42" xfId="0" applyBorder="1"/>
    <xf numFmtId="0" fontId="0" fillId="0" borderId="57" xfId="0" applyBorder="1"/>
    <xf numFmtId="0" fontId="13" fillId="0" borderId="64" xfId="9" applyBorder="1" applyAlignment="1">
      <alignment horizontal="center" vertical="center" wrapText="1"/>
    </xf>
    <xf numFmtId="0" fontId="13" fillId="0" borderId="65" xfId="9" applyBorder="1" applyAlignment="1">
      <alignment horizontal="center" vertical="center" wrapText="1"/>
    </xf>
    <xf numFmtId="0" fontId="13" fillId="0" borderId="66" xfId="9" applyBorder="1" applyAlignment="1">
      <alignment horizontal="center" vertical="center" wrapText="1"/>
    </xf>
    <xf numFmtId="0" fontId="14" fillId="0" borderId="67" xfId="9" applyFont="1" applyBorder="1" applyAlignment="1">
      <alignment horizontal="center" vertical="center" wrapText="1"/>
    </xf>
    <xf numFmtId="0" fontId="14" fillId="0" borderId="63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22" xfId="0" applyFont="1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22" xfId="9" applyBorder="1" applyAlignment="1">
      <alignment horizontal="center" vertical="top" wrapText="1"/>
    </xf>
    <xf numFmtId="0" fontId="13" fillId="0" borderId="55" xfId="9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13" fillId="0" borderId="94" xfId="0" applyFont="1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55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3" borderId="22" xfId="0" applyFont="1" applyFill="1" applyBorder="1" applyAlignment="1">
      <alignment vertical="center" wrapText="1"/>
    </xf>
    <xf numFmtId="0" fontId="11" fillId="3" borderId="55" xfId="0" applyFont="1" applyFill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top" wrapText="1"/>
    </xf>
    <xf numFmtId="0" fontId="28" fillId="0" borderId="5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</cellXfs>
  <cellStyles count="10410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2_8 priedas" xfId="8239" xr:uid="{B2805EBD-1377-4E35-A3E9-7D6B6CB44874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 2 2" xfId="1327" xr:uid="{58268D8F-03F8-40A2-8414-0EE33499D2D8}"/>
    <cellStyle name="Įprastas 5 10 2 2 2" xfId="6223" xr:uid="{591D95FD-9A7F-4E8B-A987-4DAC9059CC65}"/>
    <cellStyle name="Įprastas 5 10 2 2 3" xfId="7951" xr:uid="{A7FEA03E-578A-4276-A4B8-B810F3AF2539}"/>
    <cellStyle name="Įprastas 5 10 2 2 4" xfId="4495" xr:uid="{B02AE61A-441E-4034-BB32-6E8AEF939291}"/>
    <cellStyle name="Įprastas 5 10 2 2_8 priedas" xfId="8241" xr:uid="{71930371-9864-402C-B114-A6D6273ADBB8}"/>
    <cellStyle name="Įprastas 5 10 2 3" xfId="2767" xr:uid="{0432C206-DD19-4067-919F-8865459471AB}"/>
    <cellStyle name="Įprastas 5 10 2 3 2" xfId="5359" xr:uid="{8BB41314-E13F-447B-8B1E-95AF1DBFED90}"/>
    <cellStyle name="Įprastas 5 10 2 3_8 priedas" xfId="8242" xr:uid="{813D16E8-3E42-46BB-AA4F-55A49B9C059E}"/>
    <cellStyle name="Įprastas 5 10 2 4" xfId="7087" xr:uid="{127DA7FF-2259-479D-8E55-58EB7E8E16C9}"/>
    <cellStyle name="Įprastas 5 10 2 5" xfId="3631" xr:uid="{D3D9967D-2507-49D6-A7EC-BE52680945E3}"/>
    <cellStyle name="Įprastas 5 10 2_8 priedas" xfId="8240" xr:uid="{58A8C484-80AB-4465-9983-3C0704CF7670}"/>
    <cellStyle name="Įprastas 5 10 3" xfId="1328" xr:uid="{8713E263-9DFD-4A87-B8F1-1AD79F0D5FD5}"/>
    <cellStyle name="Įprastas 5 10 3 2" xfId="5659" xr:uid="{6464D974-EF7D-4973-8A28-B9445574C1AC}"/>
    <cellStyle name="Įprastas 5 10 3 3" xfId="7387" xr:uid="{FE88F9F8-061A-4DDE-A738-1AF2420EE87C}"/>
    <cellStyle name="Įprastas 5 10 3 4" xfId="3931" xr:uid="{19A215C6-7847-4215-9077-AFDD7995E2F9}"/>
    <cellStyle name="Įprastas 5 10 3_8 priedas" xfId="8243" xr:uid="{9378B876-6952-4D10-92A1-B138AD46C2D7}"/>
    <cellStyle name="Įprastas 5 10 4" xfId="2203" xr:uid="{601EB838-4592-4886-8C00-BDC66FD45441}"/>
    <cellStyle name="Įprastas 5 10 4 2" xfId="4795" xr:uid="{085FDC82-9CF2-44AC-8475-5727F413638C}"/>
    <cellStyle name="Įprastas 5 10 4_8 priedas" xfId="8244" xr:uid="{F616274C-329D-4AC6-818A-A6E6CA2841E9}"/>
    <cellStyle name="Įprastas 5 10 5" xfId="6523" xr:uid="{94D3E428-4EBD-4C93-970D-A583ACEB1C79}"/>
    <cellStyle name="Įprastas 5 10 6" xfId="3067" xr:uid="{481FF6FB-3C92-4ED5-8DDA-DFCB620DD5C9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 2 2" xfId="1329" xr:uid="{C9A3052D-BF42-4642-BD9A-50591150D8E4}"/>
    <cellStyle name="Įprastas 5 11 2 2 2" xfId="6367" xr:uid="{3284ECF2-A8FA-442F-A473-86F0F06E9236}"/>
    <cellStyle name="Įprastas 5 11 2 2 3" xfId="8095" xr:uid="{F7113B26-A08F-4189-ACCC-15D0B9A9443B}"/>
    <cellStyle name="Įprastas 5 11 2 2 4" xfId="4639" xr:uid="{C286C38F-F97B-4F49-BD29-7616F5C875C1}"/>
    <cellStyle name="Įprastas 5 11 2 2_8 priedas" xfId="8246" xr:uid="{3823BA29-EDCA-4EE3-8EE6-6C7C6C56C323}"/>
    <cellStyle name="Įprastas 5 11 2 3" xfId="2911" xr:uid="{3CE5A795-E9BB-4BE0-85E4-5D2B1D5E8CEF}"/>
    <cellStyle name="Įprastas 5 11 2 3 2" xfId="5503" xr:uid="{D8181A7A-9E9F-47BD-B8FB-A26B3BB37ACB}"/>
    <cellStyle name="Įprastas 5 11 2 3_8 priedas" xfId="8247" xr:uid="{E509A276-8298-409D-803F-34D41BFAB7B8}"/>
    <cellStyle name="Įprastas 5 11 2 4" xfId="7231" xr:uid="{AB1284AA-C1A1-4EAA-AC73-C42CAC2FC7DF}"/>
    <cellStyle name="Įprastas 5 11 2 5" xfId="3775" xr:uid="{116DD1F4-43F6-4D79-8E0A-793AC97BAAD7}"/>
    <cellStyle name="Įprastas 5 11 2_8 priedas" xfId="8245" xr:uid="{9B509C81-AEBF-4D9E-AD1D-4C485AE93847}"/>
    <cellStyle name="Įprastas 5 11 3" xfId="1330" xr:uid="{4E7AFC8A-07EC-4C5E-A3EC-573074E0A44F}"/>
    <cellStyle name="Įprastas 5 11 3 2" xfId="5660" xr:uid="{1CA0D3FA-1D9F-419F-BBA3-5E2EB6471CEB}"/>
    <cellStyle name="Įprastas 5 11 3 3" xfId="7388" xr:uid="{446AE9BB-34F2-4AD1-8014-6AC395FBB32F}"/>
    <cellStyle name="Įprastas 5 11 3 4" xfId="3932" xr:uid="{59D14B85-DFA8-416A-87E5-D6F4C5C87870}"/>
    <cellStyle name="Įprastas 5 11 3_8 priedas" xfId="8248" xr:uid="{A5DB667E-868A-45CF-BB87-AD2681058213}"/>
    <cellStyle name="Įprastas 5 11 4" xfId="2204" xr:uid="{D970DDA2-23C2-4E72-9F13-563F8341A705}"/>
    <cellStyle name="Įprastas 5 11 4 2" xfId="4796" xr:uid="{AF2C494F-5760-4671-8A5B-A622E0F2C771}"/>
    <cellStyle name="Įprastas 5 11 4_8 priedas" xfId="8249" xr:uid="{DCEDB1AD-40FF-4121-88D7-CB1D83172747}"/>
    <cellStyle name="Įprastas 5 11 5" xfId="6524" xr:uid="{E3F42DB7-D955-4E97-8528-44B10C4ABC12}"/>
    <cellStyle name="Įprastas 5 11 6" xfId="3068" xr:uid="{72086268-5EC3-46CE-B5E6-871015A54058}"/>
    <cellStyle name="Įprastas 5 11_8 priedas" xfId="1285" xr:uid="{00000000-0005-0000-0000-000011000000}"/>
    <cellStyle name="Įprastas 5 12" xfId="475" xr:uid="{00000000-0005-0000-0000-000012000000}"/>
    <cellStyle name="Įprastas 5 12 2" xfId="1331" xr:uid="{7FEDA5A0-5EDD-4CDD-B733-B9045BD4818D}"/>
    <cellStyle name="Įprastas 5 12 2 2" xfId="6079" xr:uid="{F91EDCAD-F7CA-4B5F-816A-21A70007E01A}"/>
    <cellStyle name="Įprastas 5 12 2 3" xfId="7807" xr:uid="{1AF6E313-AB21-43BA-BC3D-E8CFEBBF83F4}"/>
    <cellStyle name="Įprastas 5 12 2 4" xfId="4351" xr:uid="{A065FB0E-F7EB-43CA-A2F4-50E4BD21EDB2}"/>
    <cellStyle name="Įprastas 5 12 2_8 priedas" xfId="8251" xr:uid="{8BF22C54-4DB6-4CC6-9002-9AB9577838B1}"/>
    <cellStyle name="Įprastas 5 12 3" xfId="2623" xr:uid="{589EF335-2691-4C54-93A4-1F346EB6A956}"/>
    <cellStyle name="Įprastas 5 12 3 2" xfId="5215" xr:uid="{8F59FEC2-81D6-4EC7-ACA9-3B572DFD149F}"/>
    <cellStyle name="Įprastas 5 12 3_8 priedas" xfId="8252" xr:uid="{0AE0C815-D97E-4F6F-86B5-FA13C79C3650}"/>
    <cellStyle name="Įprastas 5 12 4" xfId="6943" xr:uid="{5CD3C5BA-47B8-4E8C-AF47-288C7DC26ABA}"/>
    <cellStyle name="Įprastas 5 12 5" xfId="3487" xr:uid="{C5123D19-9831-49E0-8603-BAB4203B4DE8}"/>
    <cellStyle name="Įprastas 5 12_8 priedas" xfId="8250" xr:uid="{6AB01924-78A1-4D4C-8760-95FF71FB24A1}"/>
    <cellStyle name="Įprastas 5 13" xfId="1332" xr:uid="{B2555F45-909E-4C0B-AD9E-84A037CF61F8}"/>
    <cellStyle name="Įprastas 5 13 2" xfId="5647" xr:uid="{D64C7225-70AF-45B9-BF86-4B52EE56DB8D}"/>
    <cellStyle name="Įprastas 5 13 3" xfId="7375" xr:uid="{75BF16F7-A120-4652-A15A-5D874FEE1A3C}"/>
    <cellStyle name="Įprastas 5 13 4" xfId="3919" xr:uid="{333B53CC-3F77-4DA4-ADD6-6B8546EA5BEB}"/>
    <cellStyle name="Įprastas 5 13_8 priedas" xfId="8253" xr:uid="{78753F32-1233-4029-B866-A22042B0CF30}"/>
    <cellStyle name="Įprastas 5 14" xfId="2191" xr:uid="{AB8FBD48-D907-4DB1-B665-9E90ADE4BE17}"/>
    <cellStyle name="Įprastas 5 14 2" xfId="4783" xr:uid="{6584D4B9-060F-4481-8DA4-9F9E83BA14AE}"/>
    <cellStyle name="Įprastas 5 14_8 priedas" xfId="8254" xr:uid="{2C9207DA-EA26-4155-98FD-94AB1BD969BC}"/>
    <cellStyle name="Įprastas 5 15" xfId="6511" xr:uid="{D0069144-EEC3-40CF-8121-6B4546ADC41C}"/>
    <cellStyle name="Įprastas 5 16" xfId="3055" xr:uid="{0AF4F70C-6349-4B62-9F97-8D89D1B296CC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 2 2" xfId="1333" xr:uid="{471F80ED-C18D-4966-96A2-16A104FC770E}"/>
    <cellStyle name="Įprastas 5 2 10 2 2 2" xfId="6368" xr:uid="{893A51B5-59FB-4D2B-9AB2-739653352A14}"/>
    <cellStyle name="Įprastas 5 2 10 2 2 3" xfId="8096" xr:uid="{08BD69D3-FDF0-4141-902C-1BDBE567BFDF}"/>
    <cellStyle name="Įprastas 5 2 10 2 2 4" xfId="4640" xr:uid="{3CBE61F3-C1CC-45FE-943D-63958C530EC9}"/>
    <cellStyle name="Įprastas 5 2 10 2 2_8 priedas" xfId="8256" xr:uid="{EFF7F3B5-86C8-4D4C-ADD1-5CDD88960D2E}"/>
    <cellStyle name="Įprastas 5 2 10 2 3" xfId="2912" xr:uid="{6DB3ABDA-E851-45BF-8E3D-385D293531EE}"/>
    <cellStyle name="Įprastas 5 2 10 2 3 2" xfId="5504" xr:uid="{6F4D2C54-E263-44A9-952F-00C90D146D9D}"/>
    <cellStyle name="Įprastas 5 2 10 2 3_8 priedas" xfId="8257" xr:uid="{B1FA86F2-A9EB-44AD-A2CB-391DEA45A888}"/>
    <cellStyle name="Įprastas 5 2 10 2 4" xfId="7232" xr:uid="{03437E24-B220-467A-83E2-CF236DE4DF3A}"/>
    <cellStyle name="Įprastas 5 2 10 2 5" xfId="3776" xr:uid="{2A0CB07B-1B65-4F61-AE95-4D98F298EF1B}"/>
    <cellStyle name="Įprastas 5 2 10 2_8 priedas" xfId="8255" xr:uid="{6B480AC8-C095-4081-A54B-A0A0D2ED4F66}"/>
    <cellStyle name="Įprastas 5 2 10 3" xfId="1334" xr:uid="{ADC35E44-5E14-4742-A51E-0B565B206DA9}"/>
    <cellStyle name="Įprastas 5 2 10 3 2" xfId="5661" xr:uid="{BCA371A4-E8CD-4ADD-9960-44FC987F895C}"/>
    <cellStyle name="Įprastas 5 2 10 3 3" xfId="7389" xr:uid="{C4767784-05D4-43B5-94BE-90F1449CEA46}"/>
    <cellStyle name="Įprastas 5 2 10 3 4" xfId="3933" xr:uid="{B566A1EC-A77C-4093-9E8D-28C5FBB9D0BF}"/>
    <cellStyle name="Įprastas 5 2 10 3_8 priedas" xfId="8258" xr:uid="{92866365-06C9-464E-B532-68B43DAE6452}"/>
    <cellStyle name="Įprastas 5 2 10 4" xfId="2205" xr:uid="{F16CAD5B-B6A3-46E5-9943-7FD2071BA79F}"/>
    <cellStyle name="Įprastas 5 2 10 4 2" xfId="4797" xr:uid="{2E73075E-2AF4-4850-ACE7-58670F2617F2}"/>
    <cellStyle name="Įprastas 5 2 10 4_8 priedas" xfId="8259" xr:uid="{2DD40377-24B3-40B4-A0AC-7F8D353A29B9}"/>
    <cellStyle name="Įprastas 5 2 10 5" xfId="6525" xr:uid="{90AC3A2A-E95A-489F-AC67-A5FB63ACA78D}"/>
    <cellStyle name="Įprastas 5 2 10 6" xfId="3069" xr:uid="{620C0579-2870-4875-AC24-653A78F45C3A}"/>
    <cellStyle name="Įprastas 5 2 10_8 priedas" xfId="1013" xr:uid="{00000000-0005-0000-0000-000016000000}"/>
    <cellStyle name="Įprastas 5 2 11" xfId="476" xr:uid="{00000000-0005-0000-0000-000017000000}"/>
    <cellStyle name="Įprastas 5 2 11 2" xfId="1335" xr:uid="{459F8141-114D-4441-8DE8-76D7541115AF}"/>
    <cellStyle name="Įprastas 5 2 11 2 2" xfId="6080" xr:uid="{D843C450-5788-49F3-9517-2A973C2885B0}"/>
    <cellStyle name="Įprastas 5 2 11 2 3" xfId="7808" xr:uid="{47F3C55C-6165-43B1-9596-4AA69B4F3EB4}"/>
    <cellStyle name="Įprastas 5 2 11 2 4" xfId="4352" xr:uid="{294A7ACD-2BE0-474E-8977-02190556E1D9}"/>
    <cellStyle name="Įprastas 5 2 11 2_8 priedas" xfId="8261" xr:uid="{898A1E48-0B96-45F2-A9C9-E99BF636618E}"/>
    <cellStyle name="Įprastas 5 2 11 3" xfId="2624" xr:uid="{1A39BF3E-3F87-47F9-B6A4-89FFFEFBD272}"/>
    <cellStyle name="Įprastas 5 2 11 3 2" xfId="5216" xr:uid="{E08798BE-1496-4117-BE89-4E2F9CC1FA20}"/>
    <cellStyle name="Įprastas 5 2 11 3_8 priedas" xfId="8262" xr:uid="{8A6C339D-23EB-4CBB-95AB-D65BF47CBC12}"/>
    <cellStyle name="Įprastas 5 2 11 4" xfId="6944" xr:uid="{5A7FD19C-04B2-4AF8-B8E5-B8440D38CC26}"/>
    <cellStyle name="Įprastas 5 2 11 5" xfId="3488" xr:uid="{508389E6-7FD4-4030-8BC9-EAC8A5628D74}"/>
    <cellStyle name="Įprastas 5 2 11_8 priedas" xfId="8260" xr:uid="{33B3D8FF-04FA-4503-9039-40440992D332}"/>
    <cellStyle name="Įprastas 5 2 12" xfId="1336" xr:uid="{11AFDA63-CA19-40B8-BCB6-A53E40D2ADBC}"/>
    <cellStyle name="Įprastas 5 2 12 2" xfId="5648" xr:uid="{FADB7A7B-E471-4903-95E1-779A76298F09}"/>
    <cellStyle name="Įprastas 5 2 12 3" xfId="7376" xr:uid="{F934199C-6EEE-48BA-A468-87C9AC1E12CD}"/>
    <cellStyle name="Įprastas 5 2 12 4" xfId="3920" xr:uid="{8A2D7A03-AD19-4CCB-A139-859529F97ABE}"/>
    <cellStyle name="Įprastas 5 2 12_8 priedas" xfId="8263" xr:uid="{CA5E3760-25B4-452E-82D1-EBA4406B97C7}"/>
    <cellStyle name="Įprastas 5 2 13" xfId="2192" xr:uid="{DF6A3520-9DB5-4C7C-8DBE-19BCE1BA43A1}"/>
    <cellStyle name="Įprastas 5 2 13 2" xfId="4784" xr:uid="{18E9C47C-4588-4FBB-A501-CE986FBBEB56}"/>
    <cellStyle name="Įprastas 5 2 13_8 priedas" xfId="8264" xr:uid="{69A324F2-06F3-4344-BA91-A0126CF25C86}"/>
    <cellStyle name="Įprastas 5 2 14" xfId="6512" xr:uid="{128EE1E1-4C55-4B3C-8474-743660B775EC}"/>
    <cellStyle name="Įprastas 5 2 15" xfId="3056" xr:uid="{992F9353-16FE-4E2D-830F-B4A30DF70155}"/>
    <cellStyle name="Įprastas 5 2 2" xfId="15" xr:uid="{00000000-0005-0000-0000-000018000000}"/>
    <cellStyle name="Įprastas 5 2 2 10" xfId="1337" xr:uid="{29DC840C-A3D7-405F-970A-F6E9149D1F0F}"/>
    <cellStyle name="Įprastas 5 2 2 10 2" xfId="5649" xr:uid="{C2191BF4-428C-461C-B9A8-4F597DBCA57C}"/>
    <cellStyle name="Įprastas 5 2 2 10 3" xfId="7377" xr:uid="{917B9435-9A13-42E0-BE91-34ADAC4F557F}"/>
    <cellStyle name="Įprastas 5 2 2 10 4" xfId="3921" xr:uid="{6B543EB8-C18E-4AC7-B665-5B5014686FF4}"/>
    <cellStyle name="Įprastas 5 2 2 10_8 priedas" xfId="8265" xr:uid="{81A8FC65-4FC7-4214-9D69-767433CB2FDF}"/>
    <cellStyle name="Įprastas 5 2 2 11" xfId="2193" xr:uid="{8E90D97A-6115-4F10-92CD-EAB82AB43D2C}"/>
    <cellStyle name="Įprastas 5 2 2 11 2" xfId="4785" xr:uid="{9AEB86FA-B9AF-4F9E-8F91-0AF2C0543888}"/>
    <cellStyle name="Įprastas 5 2 2 11_8 priedas" xfId="8266" xr:uid="{7979711F-28B9-4657-A713-52386057D605}"/>
    <cellStyle name="Įprastas 5 2 2 12" xfId="6513" xr:uid="{22B926AB-E1DF-4B85-B3D7-89799F62F16E}"/>
    <cellStyle name="Įprastas 5 2 2 13" xfId="3057" xr:uid="{2FC1B8AA-683F-47EA-BB32-F87FAD1B8051}"/>
    <cellStyle name="Įprastas 5 2 2 2" xfId="25" xr:uid="{00000000-0005-0000-0000-000019000000}"/>
    <cellStyle name="Įprastas 5 2 2 2 10" xfId="2200" xr:uid="{3B4664F3-C628-48CF-9844-20E00D60143C}"/>
    <cellStyle name="Įprastas 5 2 2 2 10 2" xfId="4792" xr:uid="{D3617E03-615A-446B-8415-E584CDEB89FB}"/>
    <cellStyle name="Įprastas 5 2 2 2 10_8 priedas" xfId="8267" xr:uid="{B157931B-C73D-4F6F-92D8-87FDF608F4C1}"/>
    <cellStyle name="Įprastas 5 2 2 2 11" xfId="6520" xr:uid="{FB763A39-59EE-4F02-A527-357AA1C1DF2B}"/>
    <cellStyle name="Įprastas 5 2 2 2 12" xfId="3064" xr:uid="{75F4B4C5-324C-4AAC-85DB-20611A8B1328}"/>
    <cellStyle name="Įprastas 5 2 2 2 2" xfId="38" xr:uid="{00000000-0005-0000-0000-00001A000000}"/>
    <cellStyle name="Įprastas 5 2 2 2 2 10" xfId="6526" xr:uid="{07E43BAD-49CB-4685-9D6E-903C30529DB3}"/>
    <cellStyle name="Įprastas 5 2 2 2 2 11" xfId="3070" xr:uid="{D8030B6E-8854-49B3-BAC4-1B55CF380452}"/>
    <cellStyle name="Įprastas 5 2 2 2 2 2" xfId="39" xr:uid="{00000000-0005-0000-0000-00001B000000}"/>
    <cellStyle name="Įprastas 5 2 2 2 2 2 10" xfId="3071" xr:uid="{36500FA8-5300-458E-92D9-E38B5450E3CB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 2 2" xfId="1338" xr:uid="{FB0873DB-EC77-408B-8D6E-545DC0C0C73C}"/>
    <cellStyle name="Įprastas 5 2 2 2 2 2 2 2 2 2 2" xfId="6316" xr:uid="{00A225DB-7B5C-4424-8223-C081A5371D6D}"/>
    <cellStyle name="Įprastas 5 2 2 2 2 2 2 2 2 2 3" xfId="8044" xr:uid="{EB20D6A6-5ACF-4E08-8934-51CD928DDA41}"/>
    <cellStyle name="Įprastas 5 2 2 2 2 2 2 2 2 2 4" xfId="4588" xr:uid="{2DDE6E79-1EBE-4347-844A-95D8EAF12A82}"/>
    <cellStyle name="Įprastas 5 2 2 2 2 2 2 2 2 2_8 priedas" xfId="8269" xr:uid="{14BA09A6-8E05-43D6-A332-2D25945FDB42}"/>
    <cellStyle name="Įprastas 5 2 2 2 2 2 2 2 2 3" xfId="2860" xr:uid="{1E47CCD1-1045-47A9-AAF0-AE62F6CDE8C3}"/>
    <cellStyle name="Įprastas 5 2 2 2 2 2 2 2 2 3 2" xfId="5452" xr:uid="{615140AA-EB3A-4720-B915-9CC5324C400D}"/>
    <cellStyle name="Įprastas 5 2 2 2 2 2 2 2 2 3_8 priedas" xfId="8270" xr:uid="{52170AAD-DB14-498A-ABBB-AD9F2646FFD6}"/>
    <cellStyle name="Įprastas 5 2 2 2 2 2 2 2 2 4" xfId="7180" xr:uid="{9431C542-5589-4153-B8E7-383E368D0E23}"/>
    <cellStyle name="Įprastas 5 2 2 2 2 2 2 2 2 5" xfId="3724" xr:uid="{4B92BE52-61E7-4D42-8506-751BFA5E0AF1}"/>
    <cellStyle name="Įprastas 5 2 2 2 2 2 2 2 2_8 priedas" xfId="8268" xr:uid="{57F37E54-EBCC-433C-A30B-E987336C067C}"/>
    <cellStyle name="Įprastas 5 2 2 2 2 2 2 2 3" xfId="1339" xr:uid="{5F26BB92-FE1A-4282-B761-0F44895931E3}"/>
    <cellStyle name="Įprastas 5 2 2 2 2 2 2 2 3 2" xfId="5665" xr:uid="{702A9403-EECF-4633-922F-C44FEB96D1D2}"/>
    <cellStyle name="Įprastas 5 2 2 2 2 2 2 2 3 3" xfId="7393" xr:uid="{D9689125-333C-42E8-9DEA-158D7708136D}"/>
    <cellStyle name="Įprastas 5 2 2 2 2 2 2 2 3 4" xfId="3937" xr:uid="{49B028C5-001E-4846-85A4-D64D3DBFC49D}"/>
    <cellStyle name="Įprastas 5 2 2 2 2 2 2 2 3_8 priedas" xfId="8271" xr:uid="{7DBCC656-FDB7-4B5E-8D1C-2A2309B959B8}"/>
    <cellStyle name="Įprastas 5 2 2 2 2 2 2 2 4" xfId="2209" xr:uid="{446DA553-C77A-43CD-AF44-170232CACFB2}"/>
    <cellStyle name="Įprastas 5 2 2 2 2 2 2 2 4 2" xfId="4801" xr:uid="{444BF3A6-E596-493E-ACE2-439C9E3BB0E8}"/>
    <cellStyle name="Įprastas 5 2 2 2 2 2 2 2 4_8 priedas" xfId="8272" xr:uid="{49F32C3E-5740-4DBF-BD8D-0E18A1167E0B}"/>
    <cellStyle name="Įprastas 5 2 2 2 2 2 2 2 5" xfId="6529" xr:uid="{89979BD6-77AA-4D3A-B912-8DD1FDEA3302}"/>
    <cellStyle name="Įprastas 5 2 2 2 2 2 2 2 6" xfId="3073" xr:uid="{12404667-62F6-4AD0-99D2-B9B64803DAEF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 2 2" xfId="1340" xr:uid="{4AA5545D-FB42-4D49-B7B9-85CE18712FC3}"/>
    <cellStyle name="Įprastas 5 2 2 2 2 2 2 3 2 2 2" xfId="6460" xr:uid="{92F79CDB-433B-4B60-A6D6-5A08BCB9B378}"/>
    <cellStyle name="Įprastas 5 2 2 2 2 2 2 3 2 2 3" xfId="8188" xr:uid="{BDE15654-2BCB-4503-9469-33642FC5702F}"/>
    <cellStyle name="Įprastas 5 2 2 2 2 2 2 3 2 2 4" xfId="4732" xr:uid="{AC0CD7D1-7A3E-4C76-B6D9-9BE1690B6926}"/>
    <cellStyle name="Įprastas 5 2 2 2 2 2 2 3 2 2_8 priedas" xfId="8274" xr:uid="{A5A07B93-43F1-42FB-87A8-644CC1752195}"/>
    <cellStyle name="Įprastas 5 2 2 2 2 2 2 3 2 3" xfId="3004" xr:uid="{10AFF112-23CC-4042-BD03-F50870B071E4}"/>
    <cellStyle name="Įprastas 5 2 2 2 2 2 2 3 2 3 2" xfId="5596" xr:uid="{04038140-D7E7-4DD7-A7F3-A02E17A4EEC7}"/>
    <cellStyle name="Įprastas 5 2 2 2 2 2 2 3 2 3_8 priedas" xfId="8275" xr:uid="{019CBB06-78C2-4554-9270-C73CFCDF1C19}"/>
    <cellStyle name="Įprastas 5 2 2 2 2 2 2 3 2 4" xfId="7324" xr:uid="{E0CD9460-808E-4C73-BBDD-D2EEFD46ECCE}"/>
    <cellStyle name="Įprastas 5 2 2 2 2 2 2 3 2 5" xfId="3868" xr:uid="{4C40D283-E332-423E-B377-429E531C205F}"/>
    <cellStyle name="Įprastas 5 2 2 2 2 2 2 3 2_8 priedas" xfId="8273" xr:uid="{3C053188-1E89-498E-8A24-C7630FF2F097}"/>
    <cellStyle name="Įprastas 5 2 2 2 2 2 2 3 3" xfId="1341" xr:uid="{1676DDAE-50E4-4524-A558-B3E854440924}"/>
    <cellStyle name="Įprastas 5 2 2 2 2 2 2 3 3 2" xfId="5666" xr:uid="{ADE59453-E5CB-4053-980C-34D69D969560}"/>
    <cellStyle name="Įprastas 5 2 2 2 2 2 2 3 3 3" xfId="7394" xr:uid="{36D6DE81-8338-4951-A369-1C9D1EAB6805}"/>
    <cellStyle name="Įprastas 5 2 2 2 2 2 2 3 3 4" xfId="3938" xr:uid="{B704CC06-9381-4927-A6C5-DFC99EFEC0B3}"/>
    <cellStyle name="Įprastas 5 2 2 2 2 2 2 3 3_8 priedas" xfId="8276" xr:uid="{A3696E16-800D-4234-B21E-283E3D499CF7}"/>
    <cellStyle name="Įprastas 5 2 2 2 2 2 2 3 4" xfId="2210" xr:uid="{B045C04E-E44B-4DAB-996C-A0BEC0D43415}"/>
    <cellStyle name="Įprastas 5 2 2 2 2 2 2 3 4 2" xfId="4802" xr:uid="{5D81BF05-F312-43E0-8924-B98850F2DEE4}"/>
    <cellStyle name="Įprastas 5 2 2 2 2 2 2 3 4_8 priedas" xfId="8277" xr:uid="{48F283BD-732A-4597-9C8D-97A091AC4046}"/>
    <cellStyle name="Įprastas 5 2 2 2 2 2 2 3 5" xfId="6530" xr:uid="{3E5AB49B-1291-4774-AD0D-AE9E375D785D}"/>
    <cellStyle name="Įprastas 5 2 2 2 2 2 2 3 6" xfId="3074" xr:uid="{BD329BAE-AA7F-49AC-A37C-46957E9C46E2}"/>
    <cellStyle name="Įprastas 5 2 2 2 2 2 2 3_8 priedas" xfId="1284" xr:uid="{00000000-0005-0000-0000-000022000000}"/>
    <cellStyle name="Įprastas 5 2 2 2 2 2 2 4" xfId="568" xr:uid="{00000000-0005-0000-0000-000023000000}"/>
    <cellStyle name="Įprastas 5 2 2 2 2 2 2 4 2" xfId="1342" xr:uid="{49DB0A82-B1F9-40E5-AC35-54532A04314D}"/>
    <cellStyle name="Įprastas 5 2 2 2 2 2 2 4 2 2" xfId="6172" xr:uid="{954EF052-6B44-48F1-A7E2-05DDE24045CC}"/>
    <cellStyle name="Įprastas 5 2 2 2 2 2 2 4 2 3" xfId="7900" xr:uid="{5D1B4A9E-B73F-41C8-8467-040790B09120}"/>
    <cellStyle name="Įprastas 5 2 2 2 2 2 2 4 2 4" xfId="4444" xr:uid="{A6A04058-F026-47F6-A46A-43CFC97193E5}"/>
    <cellStyle name="Įprastas 5 2 2 2 2 2 2 4 2_8 priedas" xfId="8279" xr:uid="{F5980519-7185-4E05-A9AA-5072531B08AD}"/>
    <cellStyle name="Įprastas 5 2 2 2 2 2 2 4 3" xfId="2716" xr:uid="{C5B301DA-6AFC-42CE-A4EA-ABA175805A43}"/>
    <cellStyle name="Įprastas 5 2 2 2 2 2 2 4 3 2" xfId="5308" xr:uid="{D7DA8304-BFFE-4972-A2B5-0CA8468FCAB1}"/>
    <cellStyle name="Įprastas 5 2 2 2 2 2 2 4 3_8 priedas" xfId="8280" xr:uid="{8F899EF9-B384-452C-B211-3047771353DF}"/>
    <cellStyle name="Įprastas 5 2 2 2 2 2 2 4 4" xfId="7036" xr:uid="{3731CA51-C063-4ECD-B644-E7DBED0D2544}"/>
    <cellStyle name="Įprastas 5 2 2 2 2 2 2 4 5" xfId="3580" xr:uid="{F5D229ED-1A80-4547-820C-6905163037F4}"/>
    <cellStyle name="Įprastas 5 2 2 2 2 2 2 4_8 priedas" xfId="8278" xr:uid="{69BF8D29-8F46-4361-B8C2-9A874528B60E}"/>
    <cellStyle name="Įprastas 5 2 2 2 2 2 2 5" xfId="1343" xr:uid="{F90CA1C5-6C1A-452B-BF8B-C4E79F334C47}"/>
    <cellStyle name="Įprastas 5 2 2 2 2 2 2 5 2" xfId="5664" xr:uid="{98220943-EE4F-44E4-8268-256D725D6C85}"/>
    <cellStyle name="Įprastas 5 2 2 2 2 2 2 5 3" xfId="7392" xr:uid="{88865991-1698-48BD-8682-091E8CCDBFFF}"/>
    <cellStyle name="Įprastas 5 2 2 2 2 2 2 5 4" xfId="3936" xr:uid="{DE262AC4-90BA-484A-8547-2EADB7E513DB}"/>
    <cellStyle name="Įprastas 5 2 2 2 2 2 2 5_8 priedas" xfId="8281" xr:uid="{83834431-9E00-4236-9B5F-EBB97063D238}"/>
    <cellStyle name="Įprastas 5 2 2 2 2 2 2 6" xfId="2208" xr:uid="{812E5B6E-D0DF-4346-BE13-2CED5B10BCE5}"/>
    <cellStyle name="Įprastas 5 2 2 2 2 2 2 6 2" xfId="4800" xr:uid="{821D58D0-6D18-4160-93DB-F7F8198BBDDC}"/>
    <cellStyle name="Įprastas 5 2 2 2 2 2 2 6_8 priedas" xfId="8282" xr:uid="{DCF44C71-3EEA-4209-B91C-7CB342870EE2}"/>
    <cellStyle name="Įprastas 5 2 2 2 2 2 2 7" xfId="6528" xr:uid="{88D66B43-BA88-41EC-AEEE-B0D666F3F5B8}"/>
    <cellStyle name="Įprastas 5 2 2 2 2 2 2 8" xfId="3072" xr:uid="{222AD467-5EFE-497B-AC8F-596E47049EC6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 2 2" xfId="1344" xr:uid="{4E78A080-E0FA-452B-9D9E-5887D2E78C40}"/>
    <cellStyle name="Įprastas 5 2 2 2 2 2 3 2 2 2 2" xfId="6364" xr:uid="{3713AD3E-2219-426A-9D31-A3042D30FA36}"/>
    <cellStyle name="Įprastas 5 2 2 2 2 2 3 2 2 2 3" xfId="8092" xr:uid="{83A71B9C-1F81-4A41-98C8-EE61E0C157AD}"/>
    <cellStyle name="Įprastas 5 2 2 2 2 2 3 2 2 2 4" xfId="4636" xr:uid="{A76DE9E8-2360-496E-88E9-8E6A729CF47F}"/>
    <cellStyle name="Įprastas 5 2 2 2 2 2 3 2 2 2_8 priedas" xfId="8284" xr:uid="{14439865-C0C9-42F5-ACBF-11F8FCA9A92F}"/>
    <cellStyle name="Įprastas 5 2 2 2 2 2 3 2 2 3" xfId="2908" xr:uid="{01695C18-46D6-45A8-B0A8-25E16FFD9824}"/>
    <cellStyle name="Įprastas 5 2 2 2 2 2 3 2 2 3 2" xfId="5500" xr:uid="{BF8D73AD-530A-4B5D-90E6-1E29A76D354D}"/>
    <cellStyle name="Įprastas 5 2 2 2 2 2 3 2 2 3_8 priedas" xfId="8285" xr:uid="{D7D9D699-8B09-4D8A-9E9B-61836C16F518}"/>
    <cellStyle name="Įprastas 5 2 2 2 2 2 3 2 2 4" xfId="7228" xr:uid="{1B433CC7-4BA1-4B45-9091-413EC418529C}"/>
    <cellStyle name="Įprastas 5 2 2 2 2 2 3 2 2 5" xfId="3772" xr:uid="{F48CB2EF-F966-4542-AD83-E2BE14854E5C}"/>
    <cellStyle name="Įprastas 5 2 2 2 2 2 3 2 2_8 priedas" xfId="8283" xr:uid="{A7EA0718-A5A4-4DC5-A4F5-6B479393D3EB}"/>
    <cellStyle name="Įprastas 5 2 2 2 2 2 3 2 3" xfId="1345" xr:uid="{31702AAF-2136-4A26-A5C3-500CC1BC968E}"/>
    <cellStyle name="Įprastas 5 2 2 2 2 2 3 2 3 2" xfId="5668" xr:uid="{D28655BD-2CD4-42A6-A0A9-EF3B7BD8CF0E}"/>
    <cellStyle name="Įprastas 5 2 2 2 2 2 3 2 3 3" xfId="7396" xr:uid="{16966A5A-0FCB-4D3D-BC3B-1FBB9CFBF2C6}"/>
    <cellStyle name="Įprastas 5 2 2 2 2 2 3 2 3 4" xfId="3940" xr:uid="{625119A3-4174-4E76-BC84-000A661B6267}"/>
    <cellStyle name="Įprastas 5 2 2 2 2 2 3 2 3_8 priedas" xfId="8286" xr:uid="{B89F33F0-371D-4C13-9ABD-DFEFCEE98D1F}"/>
    <cellStyle name="Įprastas 5 2 2 2 2 2 3 2 4" xfId="2212" xr:uid="{7F42F273-A399-4479-95D1-4353A1DC4844}"/>
    <cellStyle name="Įprastas 5 2 2 2 2 2 3 2 4 2" xfId="4804" xr:uid="{38ACEEDF-E728-4A94-9957-E47F6A5DC6F4}"/>
    <cellStyle name="Įprastas 5 2 2 2 2 2 3 2 4_8 priedas" xfId="8287" xr:uid="{315B6D11-DEFF-4EF6-8CD3-CD895C701419}"/>
    <cellStyle name="Įprastas 5 2 2 2 2 2 3 2 5" xfId="6532" xr:uid="{C6A462CA-05B4-499B-A5E8-274BC7F48172}"/>
    <cellStyle name="Įprastas 5 2 2 2 2 2 3 2 6" xfId="3076" xr:uid="{1F4900BB-A7D9-48BD-BCF3-E696B8EDFDCF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 2 2" xfId="1346" xr:uid="{50AD1FF2-C445-422B-8948-1EF2D62C2B77}"/>
    <cellStyle name="Įprastas 5 2 2 2 2 2 3 3 2 2 2" xfId="6508" xr:uid="{D36C3B4B-6A70-4D51-BED1-BCBF293FA25F}"/>
    <cellStyle name="Įprastas 5 2 2 2 2 2 3 3 2 2 3" xfId="8236" xr:uid="{880F271E-09FA-4BCF-8B8C-DB182994A46E}"/>
    <cellStyle name="Įprastas 5 2 2 2 2 2 3 3 2 2 4" xfId="4780" xr:uid="{52E0735B-B646-4830-B449-3DEC37F36F30}"/>
    <cellStyle name="Įprastas 5 2 2 2 2 2 3 3 2 2_8 priedas" xfId="8289" xr:uid="{CD7BD9E8-6EBF-4E32-A579-9A79E155620E}"/>
    <cellStyle name="Įprastas 5 2 2 2 2 2 3 3 2 3" xfId="3052" xr:uid="{F09F23AE-6787-4E27-A59D-ED7611724CC1}"/>
    <cellStyle name="Įprastas 5 2 2 2 2 2 3 3 2 3 2" xfId="5644" xr:uid="{E1477E13-67AF-4D74-A255-D47E0531DF1B}"/>
    <cellStyle name="Įprastas 5 2 2 2 2 2 3 3 2 3_8 priedas" xfId="8290" xr:uid="{F7D83E86-9E5E-414B-ABB5-3BDCC723F3AE}"/>
    <cellStyle name="Įprastas 5 2 2 2 2 2 3 3 2 4" xfId="7372" xr:uid="{C018CA35-5EA7-469F-B531-88471009529F}"/>
    <cellStyle name="Įprastas 5 2 2 2 2 2 3 3 2 5" xfId="3916" xr:uid="{48210655-DF61-4110-A295-B3641490664F}"/>
    <cellStyle name="Įprastas 5 2 2 2 2 2 3 3 2_8 priedas" xfId="8288" xr:uid="{B9CEE75E-4440-434C-B684-5FAA9E6ECA7F}"/>
    <cellStyle name="Įprastas 5 2 2 2 2 2 3 3 3" xfId="1347" xr:uid="{4D4A6C8E-876C-4303-AEE2-60DACC800297}"/>
    <cellStyle name="Įprastas 5 2 2 2 2 2 3 3 3 2" xfId="5669" xr:uid="{56AF0A13-4226-4260-BE4F-7964F7119895}"/>
    <cellStyle name="Įprastas 5 2 2 2 2 2 3 3 3 3" xfId="7397" xr:uid="{53FCBF56-A9DF-4370-8762-BD3D6267E107}"/>
    <cellStyle name="Įprastas 5 2 2 2 2 2 3 3 3 4" xfId="3941" xr:uid="{82461346-2BD9-4387-BF2E-0E155097A5AA}"/>
    <cellStyle name="Įprastas 5 2 2 2 2 2 3 3 3_8 priedas" xfId="8291" xr:uid="{9DA959D5-1225-439F-A524-6D3BD183A5CC}"/>
    <cellStyle name="Įprastas 5 2 2 2 2 2 3 3 4" xfId="2213" xr:uid="{FAA24DCA-B536-41A8-9A2B-6F23D306346D}"/>
    <cellStyle name="Įprastas 5 2 2 2 2 2 3 3 4 2" xfId="4805" xr:uid="{894AF701-DCBE-4B7E-BF26-7140A8592927}"/>
    <cellStyle name="Įprastas 5 2 2 2 2 2 3 3 4_8 priedas" xfId="8292" xr:uid="{26129CE3-6A92-4485-BB87-2876E6C100C9}"/>
    <cellStyle name="Įprastas 5 2 2 2 2 2 3 3 5" xfId="6533" xr:uid="{C5E736DC-9304-4D70-BE19-4D436CD07272}"/>
    <cellStyle name="Įprastas 5 2 2 2 2 2 3 3 6" xfId="3077" xr:uid="{C7801DDA-1A7C-48C9-B57F-52A573FF78FD}"/>
    <cellStyle name="Įprastas 5 2 2 2 2 2 3 3_8 priedas" xfId="1238" xr:uid="{00000000-0005-0000-0000-00002B000000}"/>
    <cellStyle name="Įprastas 5 2 2 2 2 2 3 4" xfId="616" xr:uid="{00000000-0005-0000-0000-00002C000000}"/>
    <cellStyle name="Įprastas 5 2 2 2 2 2 3 4 2" xfId="1348" xr:uid="{0678B2A0-8F9F-43F6-9532-F69130CEF718}"/>
    <cellStyle name="Įprastas 5 2 2 2 2 2 3 4 2 2" xfId="6220" xr:uid="{A5E71023-6C42-4466-8100-3801D1E093F3}"/>
    <cellStyle name="Įprastas 5 2 2 2 2 2 3 4 2 3" xfId="7948" xr:uid="{15AD9A82-1D23-4674-A326-917E22BEEEA5}"/>
    <cellStyle name="Įprastas 5 2 2 2 2 2 3 4 2 4" xfId="4492" xr:uid="{27F21BCB-8E91-4E6F-9FF3-CA98C44BF6B4}"/>
    <cellStyle name="Įprastas 5 2 2 2 2 2 3 4 2_8 priedas" xfId="8294" xr:uid="{B55E49B8-520F-4B84-AB15-B7795FF64AEA}"/>
    <cellStyle name="Įprastas 5 2 2 2 2 2 3 4 3" xfId="2764" xr:uid="{6E8163D2-3ECB-4845-8173-46B44B0F5020}"/>
    <cellStyle name="Įprastas 5 2 2 2 2 2 3 4 3 2" xfId="5356" xr:uid="{E91B5385-E152-4A7B-9D67-AF555F8B0B87}"/>
    <cellStyle name="Įprastas 5 2 2 2 2 2 3 4 3_8 priedas" xfId="8295" xr:uid="{EA33BA16-D67D-4B7F-BBEE-D797643B1DDF}"/>
    <cellStyle name="Įprastas 5 2 2 2 2 2 3 4 4" xfId="7084" xr:uid="{8C6E3149-A39B-4181-9E11-4C7029136F2C}"/>
    <cellStyle name="Įprastas 5 2 2 2 2 2 3 4 5" xfId="3628" xr:uid="{6D9F6FF7-6670-4AA2-809F-178A9C02BA2B}"/>
    <cellStyle name="Įprastas 5 2 2 2 2 2 3 4_8 priedas" xfId="8293" xr:uid="{656D2DD3-3111-4822-877D-93ABE917635F}"/>
    <cellStyle name="Įprastas 5 2 2 2 2 2 3 5" xfId="1349" xr:uid="{6E409410-798D-414C-9DF5-09250CCE69F2}"/>
    <cellStyle name="Įprastas 5 2 2 2 2 2 3 5 2" xfId="5667" xr:uid="{D5200FE1-FEF4-4084-B5D2-BA2401F1DF14}"/>
    <cellStyle name="Įprastas 5 2 2 2 2 2 3 5 3" xfId="7395" xr:uid="{729DF448-C9CD-4AAD-973B-44E0F627CFE4}"/>
    <cellStyle name="Įprastas 5 2 2 2 2 2 3 5 4" xfId="3939" xr:uid="{4ABDC039-5A24-463E-B598-53D9CCC7FB5B}"/>
    <cellStyle name="Įprastas 5 2 2 2 2 2 3 5_8 priedas" xfId="8296" xr:uid="{77B550B5-C3BE-40F3-B25F-B204A03B83E5}"/>
    <cellStyle name="Įprastas 5 2 2 2 2 2 3 6" xfId="2211" xr:uid="{1F90C98D-F655-42E3-BB2F-5D50B9011B97}"/>
    <cellStyle name="Įprastas 5 2 2 2 2 2 3 6 2" xfId="4803" xr:uid="{01ED56F5-3CAA-4C23-B8D7-F467BEA86812}"/>
    <cellStyle name="Įprastas 5 2 2 2 2 2 3 6_8 priedas" xfId="8297" xr:uid="{7ADBEDB9-8627-48B3-80B1-737E8527BEE7}"/>
    <cellStyle name="Įprastas 5 2 2 2 2 2 3 7" xfId="6531" xr:uid="{6102A71B-5B44-40E2-889E-C9D6642F98FB}"/>
    <cellStyle name="Įprastas 5 2 2 2 2 2 3 8" xfId="3075" xr:uid="{1978E956-F86C-4664-B323-D9C6CD2D8A73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 2 2" xfId="1350" xr:uid="{4E4DD3AB-7DC6-4AC9-8E6B-E9DF4392103F}"/>
    <cellStyle name="Įprastas 5 2 2 2 2 2 4 2 2 2" xfId="6268" xr:uid="{1A2A5898-82B2-4460-A4B2-3D9BF04D1021}"/>
    <cellStyle name="Įprastas 5 2 2 2 2 2 4 2 2 3" xfId="7996" xr:uid="{FF71EDEC-D4DA-4692-9B6A-A43FDA64FF64}"/>
    <cellStyle name="Įprastas 5 2 2 2 2 2 4 2 2 4" xfId="4540" xr:uid="{1EB96ECC-0EF9-4229-8F69-028E0168A8E3}"/>
    <cellStyle name="Įprastas 5 2 2 2 2 2 4 2 2_8 priedas" xfId="8299" xr:uid="{243CB473-C00A-44CC-9C85-70D15D658AFC}"/>
    <cellStyle name="Įprastas 5 2 2 2 2 2 4 2 3" xfId="2812" xr:uid="{76000306-42F7-4F17-AC05-AEFB3A17B8C6}"/>
    <cellStyle name="Įprastas 5 2 2 2 2 2 4 2 3 2" xfId="5404" xr:uid="{9A094776-37DD-49D5-9A38-EBAEA74E9C2C}"/>
    <cellStyle name="Įprastas 5 2 2 2 2 2 4 2 3_8 priedas" xfId="8300" xr:uid="{2417264C-047D-41FE-AC28-A9860D12E55E}"/>
    <cellStyle name="Įprastas 5 2 2 2 2 2 4 2 4" xfId="7132" xr:uid="{549FB924-6160-4F00-A7FF-48C594774001}"/>
    <cellStyle name="Įprastas 5 2 2 2 2 2 4 2 5" xfId="3676" xr:uid="{6E9F5926-6399-443D-8E8F-CCA7788B2020}"/>
    <cellStyle name="Įprastas 5 2 2 2 2 2 4 2_8 priedas" xfId="8298" xr:uid="{92353AE6-269B-4ED7-A229-818FE6646AED}"/>
    <cellStyle name="Įprastas 5 2 2 2 2 2 4 3" xfId="1351" xr:uid="{A3F3B42E-8A96-4834-A77F-D12D8F79BB58}"/>
    <cellStyle name="Įprastas 5 2 2 2 2 2 4 3 2" xfId="5670" xr:uid="{FC668A98-B574-4132-8595-04FF3A967157}"/>
    <cellStyle name="Įprastas 5 2 2 2 2 2 4 3 3" xfId="7398" xr:uid="{69968693-6C70-45CC-9BC2-AB2E0E574D8E}"/>
    <cellStyle name="Įprastas 5 2 2 2 2 2 4 3 4" xfId="3942" xr:uid="{7DF9D4A6-D3AE-43CB-AF0C-9867E73249D3}"/>
    <cellStyle name="Įprastas 5 2 2 2 2 2 4 3_8 priedas" xfId="8301" xr:uid="{B53FF5AB-C28F-43AC-85CF-0BE74D7653A4}"/>
    <cellStyle name="Įprastas 5 2 2 2 2 2 4 4" xfId="2214" xr:uid="{6CFEC082-AFFC-4921-BB46-B9D15FC832B0}"/>
    <cellStyle name="Įprastas 5 2 2 2 2 2 4 4 2" xfId="4806" xr:uid="{17865947-75C2-45E2-B209-A6C5DCA43020}"/>
    <cellStyle name="Įprastas 5 2 2 2 2 2 4 4_8 priedas" xfId="8302" xr:uid="{A907EC55-8F8F-4772-98E7-400190291747}"/>
    <cellStyle name="Įprastas 5 2 2 2 2 2 4 5" xfId="6534" xr:uid="{BB411DDB-61AE-4162-B991-F2F972B843F1}"/>
    <cellStyle name="Įprastas 5 2 2 2 2 2 4 6" xfId="3078" xr:uid="{24F8487D-B3E8-446A-BD76-F1DFEE417D7E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 2 2" xfId="1352" xr:uid="{11292E09-0BBE-41DA-B526-ED54322F3ACF}"/>
    <cellStyle name="Įprastas 5 2 2 2 2 2 5 2 2 2" xfId="6412" xr:uid="{CA147499-DE3F-4437-B091-71E8F9882C91}"/>
    <cellStyle name="Įprastas 5 2 2 2 2 2 5 2 2 3" xfId="8140" xr:uid="{563DF0E0-7A79-4467-B107-DD819B641BE7}"/>
    <cellStyle name="Įprastas 5 2 2 2 2 2 5 2 2 4" xfId="4684" xr:uid="{2D233B7E-BCF0-4FD6-8DCE-12894EED3CBF}"/>
    <cellStyle name="Įprastas 5 2 2 2 2 2 5 2 2_8 priedas" xfId="8304" xr:uid="{2569DFC1-7BE1-4CD0-99D4-06E62B86F64A}"/>
    <cellStyle name="Įprastas 5 2 2 2 2 2 5 2 3" xfId="2956" xr:uid="{F44A2CDE-0F8F-4A06-A964-9F4BB39CD739}"/>
    <cellStyle name="Įprastas 5 2 2 2 2 2 5 2 3 2" xfId="5548" xr:uid="{6E1E4591-19DA-41BF-9106-3FD1D687D1CB}"/>
    <cellStyle name="Įprastas 5 2 2 2 2 2 5 2 3_8 priedas" xfId="8305" xr:uid="{76EE76AC-BC5E-4BE5-9AED-1E5BBF45A062}"/>
    <cellStyle name="Įprastas 5 2 2 2 2 2 5 2 4" xfId="7276" xr:uid="{AE091C32-F597-4BB8-A5E9-500A58E6CD84}"/>
    <cellStyle name="Įprastas 5 2 2 2 2 2 5 2 5" xfId="3820" xr:uid="{A30B8295-38B6-4F6C-B2A8-C714C96AEDDA}"/>
    <cellStyle name="Įprastas 5 2 2 2 2 2 5 2_8 priedas" xfId="8303" xr:uid="{4B8B619D-5603-409B-83A0-D77742622B5E}"/>
    <cellStyle name="Įprastas 5 2 2 2 2 2 5 3" xfId="1353" xr:uid="{BE989FB2-A18B-4691-9ABA-A94C7BC943BE}"/>
    <cellStyle name="Įprastas 5 2 2 2 2 2 5 3 2" xfId="5671" xr:uid="{9B00B87D-BFF2-4AD1-BD26-D93B5C28588F}"/>
    <cellStyle name="Įprastas 5 2 2 2 2 2 5 3 3" xfId="7399" xr:uid="{C3F64D59-B1A4-4391-BCAB-12C287D2702B}"/>
    <cellStyle name="Įprastas 5 2 2 2 2 2 5 3 4" xfId="3943" xr:uid="{FDE17514-80F8-4972-97C3-1572BD58FEB8}"/>
    <cellStyle name="Įprastas 5 2 2 2 2 2 5 3_8 priedas" xfId="8306" xr:uid="{CA8887B7-4824-4FC1-8D69-AFD669A2B58B}"/>
    <cellStyle name="Įprastas 5 2 2 2 2 2 5 4" xfId="2215" xr:uid="{9D3EBF6F-4AEC-48AD-8D64-0A246533EB22}"/>
    <cellStyle name="Įprastas 5 2 2 2 2 2 5 4 2" xfId="4807" xr:uid="{7B993A43-0CF9-4F4C-9109-EACFD7FDF2B2}"/>
    <cellStyle name="Įprastas 5 2 2 2 2 2 5 4_8 priedas" xfId="8307" xr:uid="{A959182F-0294-405A-A479-9B365B4D6424}"/>
    <cellStyle name="Įprastas 5 2 2 2 2 2 5 5" xfId="6535" xr:uid="{B5F982D0-6AFA-40F3-9B28-AA91A049566E}"/>
    <cellStyle name="Įprastas 5 2 2 2 2 2 5 6" xfId="3079" xr:uid="{488A71B7-6DC2-466C-869C-E02F2219AD63}"/>
    <cellStyle name="Įprastas 5 2 2 2 2 2 5_8 priedas" xfId="971" xr:uid="{00000000-0005-0000-0000-000033000000}"/>
    <cellStyle name="Įprastas 5 2 2 2 2 2 6" xfId="520" xr:uid="{00000000-0005-0000-0000-000034000000}"/>
    <cellStyle name="Įprastas 5 2 2 2 2 2 6 2" xfId="1354" xr:uid="{C7024B43-2158-43FF-AB8C-ED8D074793E7}"/>
    <cellStyle name="Įprastas 5 2 2 2 2 2 6 2 2" xfId="6124" xr:uid="{A6A53EF9-7A79-4F3D-A2A3-C67271B0ACEA}"/>
    <cellStyle name="Įprastas 5 2 2 2 2 2 6 2 3" xfId="7852" xr:uid="{2A854971-F230-49B0-91B0-38C7CE563446}"/>
    <cellStyle name="Įprastas 5 2 2 2 2 2 6 2 4" xfId="4396" xr:uid="{3DABE031-A7DD-42AD-978E-1BC12D4C766A}"/>
    <cellStyle name="Įprastas 5 2 2 2 2 2 6 2_8 priedas" xfId="8309" xr:uid="{0B0D9A91-09B2-4C84-8935-B28D2074A0D1}"/>
    <cellStyle name="Įprastas 5 2 2 2 2 2 6 3" xfId="2668" xr:uid="{8BF97EE1-F6DF-440D-8E1D-8BF0C5476613}"/>
    <cellStyle name="Įprastas 5 2 2 2 2 2 6 3 2" xfId="5260" xr:uid="{C7641DC1-2C81-4A22-B6ED-B39AB5B2D411}"/>
    <cellStyle name="Įprastas 5 2 2 2 2 2 6 3_8 priedas" xfId="8310" xr:uid="{18A1420A-48A3-4EBB-9E21-0CF0450638B3}"/>
    <cellStyle name="Įprastas 5 2 2 2 2 2 6 4" xfId="6988" xr:uid="{28521C16-DB96-4760-85C8-95A66FE4DEDF}"/>
    <cellStyle name="Įprastas 5 2 2 2 2 2 6 5" xfId="3532" xr:uid="{8F2A577B-5515-4DA0-B3A7-6643CD8F0B99}"/>
    <cellStyle name="Įprastas 5 2 2 2 2 2 6_8 priedas" xfId="8308" xr:uid="{F34A3F02-C672-46D8-B113-27D17202793A}"/>
    <cellStyle name="Įprastas 5 2 2 2 2 2 7" xfId="1355" xr:uid="{359E8D9D-A39A-4706-8957-8151BE46EE2C}"/>
    <cellStyle name="Įprastas 5 2 2 2 2 2 7 2" xfId="5663" xr:uid="{3984A9CC-CFE5-4D38-B432-1C9DBE001761}"/>
    <cellStyle name="Įprastas 5 2 2 2 2 2 7 3" xfId="7391" xr:uid="{71CEB404-A855-4715-BDFA-5798B009444E}"/>
    <cellStyle name="Įprastas 5 2 2 2 2 2 7 4" xfId="3935" xr:uid="{5073831A-3BA9-4AF9-B79E-0A229A8C7F74}"/>
    <cellStyle name="Įprastas 5 2 2 2 2 2 7_8 priedas" xfId="8311" xr:uid="{8FD5772A-CE94-491E-B5F5-F06261D639F6}"/>
    <cellStyle name="Įprastas 5 2 2 2 2 2 8" xfId="2207" xr:uid="{44D9A150-4289-436A-956E-61E072B71B9A}"/>
    <cellStyle name="Įprastas 5 2 2 2 2 2 8 2" xfId="4799" xr:uid="{60180C8D-902F-4C03-893F-23554C141DAF}"/>
    <cellStyle name="Įprastas 5 2 2 2 2 2 8_8 priedas" xfId="8312" xr:uid="{823CBF2D-6553-446A-8724-9CD8FA7A0162}"/>
    <cellStyle name="Įprastas 5 2 2 2 2 2 9" xfId="6527" xr:uid="{A806F6DA-FD8D-42E7-B123-EBF76CC087D2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 2 2" xfId="1356" xr:uid="{9BDC197F-CCF2-40CA-96BE-171DF74113D2}"/>
    <cellStyle name="Įprastas 5 2 2 2 2 3 2 2 2 2" xfId="6292" xr:uid="{E63C466C-7FE7-44F8-9FC0-F0D2BBEB4EE0}"/>
    <cellStyle name="Įprastas 5 2 2 2 2 3 2 2 2 3" xfId="8020" xr:uid="{1CD39764-D2D7-48C4-8DAE-81FF4334349F}"/>
    <cellStyle name="Įprastas 5 2 2 2 2 3 2 2 2 4" xfId="4564" xr:uid="{57D8A580-7C38-41B8-8D4B-E034FAB4B180}"/>
    <cellStyle name="Įprastas 5 2 2 2 2 3 2 2 2_8 priedas" xfId="8314" xr:uid="{8385B682-B52D-40D4-9790-97746750888A}"/>
    <cellStyle name="Įprastas 5 2 2 2 2 3 2 2 3" xfId="2836" xr:uid="{3B80D6A0-E1EC-4C9B-B222-55A8921BE4A5}"/>
    <cellStyle name="Įprastas 5 2 2 2 2 3 2 2 3 2" xfId="5428" xr:uid="{0BDB9A5D-1BAA-4397-8ED5-0AB13809BC7A}"/>
    <cellStyle name="Įprastas 5 2 2 2 2 3 2 2 3_8 priedas" xfId="8315" xr:uid="{E57295B7-D65C-493A-B8C7-B42AC6A36BD9}"/>
    <cellStyle name="Įprastas 5 2 2 2 2 3 2 2 4" xfId="7156" xr:uid="{4D7369E0-C894-4210-9794-4968F13E8B2A}"/>
    <cellStyle name="Įprastas 5 2 2 2 2 3 2 2 5" xfId="3700" xr:uid="{ADB913E8-A34B-4E37-B267-988D1F4ABAB8}"/>
    <cellStyle name="Įprastas 5 2 2 2 2 3 2 2_8 priedas" xfId="8313" xr:uid="{A33A6812-1B59-45C3-8F25-AC0732FDEEFD}"/>
    <cellStyle name="Įprastas 5 2 2 2 2 3 2 3" xfId="1357" xr:uid="{FE964B3C-1AFE-4239-9D40-4FC8801AE5F1}"/>
    <cellStyle name="Įprastas 5 2 2 2 2 3 2 3 2" xfId="5673" xr:uid="{0D2518F2-87BE-4181-9EB7-4B153DB2DFD5}"/>
    <cellStyle name="Įprastas 5 2 2 2 2 3 2 3 3" xfId="7401" xr:uid="{88D58B5A-4E17-42CC-9874-0A2A6B7DF8B9}"/>
    <cellStyle name="Įprastas 5 2 2 2 2 3 2 3 4" xfId="3945" xr:uid="{A89A8040-3FFE-4590-9744-87D5305F8070}"/>
    <cellStyle name="Įprastas 5 2 2 2 2 3 2 3_8 priedas" xfId="8316" xr:uid="{F1F1721B-F0A7-43DB-B6FA-EE369E4FC271}"/>
    <cellStyle name="Įprastas 5 2 2 2 2 3 2 4" xfId="2217" xr:uid="{EC9B91FA-F776-473C-8BBD-507B47268A10}"/>
    <cellStyle name="Įprastas 5 2 2 2 2 3 2 4 2" xfId="4809" xr:uid="{18DE7A1B-3FDC-457F-8D7E-2F78517C59E8}"/>
    <cellStyle name="Įprastas 5 2 2 2 2 3 2 4_8 priedas" xfId="8317" xr:uid="{38B601BE-CD7F-430C-8031-C3F79A097744}"/>
    <cellStyle name="Įprastas 5 2 2 2 2 3 2 5" xfId="6537" xr:uid="{CB32B766-99E1-4B13-8B78-9797A536AEE8}"/>
    <cellStyle name="Įprastas 5 2 2 2 2 3 2 6" xfId="3081" xr:uid="{4B524114-0A70-429C-8D48-B6512FB8BE9E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 2 2" xfId="1358" xr:uid="{D3D3A7C8-5181-40C6-8D4B-78A9E3ECCF57}"/>
    <cellStyle name="Įprastas 5 2 2 2 2 3 3 2 2 2" xfId="6436" xr:uid="{B9E68BF5-F4F1-4C4A-AF04-28342909C76F}"/>
    <cellStyle name="Įprastas 5 2 2 2 2 3 3 2 2 3" xfId="8164" xr:uid="{3A7F8C99-27FA-468F-8F3C-6BDB9CECF1AD}"/>
    <cellStyle name="Įprastas 5 2 2 2 2 3 3 2 2 4" xfId="4708" xr:uid="{12B8F305-5E5C-4F9D-ABC1-2E67C109E3F8}"/>
    <cellStyle name="Įprastas 5 2 2 2 2 3 3 2 2_8 priedas" xfId="8319" xr:uid="{5B774BD5-01F9-4FA5-8A5F-B5D11C6C14FC}"/>
    <cellStyle name="Įprastas 5 2 2 2 2 3 3 2 3" xfId="2980" xr:uid="{5C5601E8-73D0-4E08-86F1-C8920CDEE030}"/>
    <cellStyle name="Įprastas 5 2 2 2 2 3 3 2 3 2" xfId="5572" xr:uid="{E5A9246A-1FF5-488C-9ECC-6F60859800CE}"/>
    <cellStyle name="Įprastas 5 2 2 2 2 3 3 2 3_8 priedas" xfId="8320" xr:uid="{81AB322A-1262-457A-9813-43385CAB4B06}"/>
    <cellStyle name="Įprastas 5 2 2 2 2 3 3 2 4" xfId="7300" xr:uid="{C62C3C4E-4BFD-4988-99E9-24C67A7FCA39}"/>
    <cellStyle name="Įprastas 5 2 2 2 2 3 3 2 5" xfId="3844" xr:uid="{5DFD2E34-52D0-4055-BBAC-F34610A40A20}"/>
    <cellStyle name="Įprastas 5 2 2 2 2 3 3 2_8 priedas" xfId="8318" xr:uid="{B7D6FA19-8CF8-4412-AFFA-68FF2A35348C}"/>
    <cellStyle name="Įprastas 5 2 2 2 2 3 3 3" xfId="1359" xr:uid="{37794E0C-49C6-46AD-8B56-4543FF4E405E}"/>
    <cellStyle name="Įprastas 5 2 2 2 2 3 3 3 2" xfId="5674" xr:uid="{84DD006A-5B42-4C26-A0B9-0DA29685F07D}"/>
    <cellStyle name="Įprastas 5 2 2 2 2 3 3 3 3" xfId="7402" xr:uid="{2BD545DC-796C-432B-B8D6-69733FC99255}"/>
    <cellStyle name="Įprastas 5 2 2 2 2 3 3 3 4" xfId="3946" xr:uid="{0629932F-5351-4F14-85D6-8D63D78B2A74}"/>
    <cellStyle name="Įprastas 5 2 2 2 2 3 3 3_8 priedas" xfId="8321" xr:uid="{BC112103-11C7-4F37-AABF-E82B3C73FE3F}"/>
    <cellStyle name="Įprastas 5 2 2 2 2 3 3 4" xfId="2218" xr:uid="{19D7E99D-FD38-47D3-9091-F6FE2F455ABD}"/>
    <cellStyle name="Įprastas 5 2 2 2 2 3 3 4 2" xfId="4810" xr:uid="{2FFD1FAE-A3A9-43FB-A789-DD98D1E9362F}"/>
    <cellStyle name="Įprastas 5 2 2 2 2 3 3 4_8 priedas" xfId="8322" xr:uid="{8406EB96-2935-4D1E-9AF2-AF74F4E9DA8F}"/>
    <cellStyle name="Įprastas 5 2 2 2 2 3 3 5" xfId="6538" xr:uid="{9BE74752-6363-4B6F-95B3-77A952A90CD9}"/>
    <cellStyle name="Įprastas 5 2 2 2 2 3 3 6" xfId="3082" xr:uid="{3D74698E-6823-4901-9337-F0A4A7E3907B}"/>
    <cellStyle name="Įprastas 5 2 2 2 2 3 3_8 priedas" xfId="923" xr:uid="{00000000-0005-0000-0000-00003C000000}"/>
    <cellStyle name="Įprastas 5 2 2 2 2 3 4" xfId="544" xr:uid="{00000000-0005-0000-0000-00003D000000}"/>
    <cellStyle name="Įprastas 5 2 2 2 2 3 4 2" xfId="1360" xr:uid="{F3BC206F-B4B2-49C4-A7B6-65C213BB33DB}"/>
    <cellStyle name="Įprastas 5 2 2 2 2 3 4 2 2" xfId="6148" xr:uid="{FBC1C336-EF9C-4BDD-84C9-9BF969951EC2}"/>
    <cellStyle name="Įprastas 5 2 2 2 2 3 4 2 3" xfId="7876" xr:uid="{08B3B881-3ED9-4C25-B618-3AA7DEA36F6F}"/>
    <cellStyle name="Įprastas 5 2 2 2 2 3 4 2 4" xfId="4420" xr:uid="{181C3301-C33F-4213-9610-B5811E3AB126}"/>
    <cellStyle name="Įprastas 5 2 2 2 2 3 4 2_8 priedas" xfId="8324" xr:uid="{738CAEE8-BBCF-4317-AFDB-817752FBE39E}"/>
    <cellStyle name="Įprastas 5 2 2 2 2 3 4 3" xfId="2692" xr:uid="{84FA84E4-A4B6-4B5A-8769-B6730FDAEA5E}"/>
    <cellStyle name="Įprastas 5 2 2 2 2 3 4 3 2" xfId="5284" xr:uid="{F0B627CB-8158-428D-BD4E-41A91C0A0885}"/>
    <cellStyle name="Įprastas 5 2 2 2 2 3 4 3_8 priedas" xfId="8325" xr:uid="{1AA11D42-66A5-4DEB-8C6F-DBCB271F496C}"/>
    <cellStyle name="Įprastas 5 2 2 2 2 3 4 4" xfId="7012" xr:uid="{9C4B3606-EA36-4720-8B7D-3A324C6DD92C}"/>
    <cellStyle name="Įprastas 5 2 2 2 2 3 4 5" xfId="3556" xr:uid="{67D14813-897D-49BF-B1C5-0B87C7A9974D}"/>
    <cellStyle name="Įprastas 5 2 2 2 2 3 4_8 priedas" xfId="8323" xr:uid="{82E19E5D-946E-42FD-B306-22A652C185CB}"/>
    <cellStyle name="Įprastas 5 2 2 2 2 3 5" xfId="1361" xr:uid="{5A267ACB-55FE-4213-9A63-33985081C884}"/>
    <cellStyle name="Įprastas 5 2 2 2 2 3 5 2" xfId="5672" xr:uid="{62641EB3-17FB-493C-83B8-0E9C0DA52311}"/>
    <cellStyle name="Įprastas 5 2 2 2 2 3 5 3" xfId="7400" xr:uid="{306E02A0-FC9F-47B9-B121-A9C694036B16}"/>
    <cellStyle name="Įprastas 5 2 2 2 2 3 5 4" xfId="3944" xr:uid="{D40356FB-5A66-4231-93CB-D297BB4687A5}"/>
    <cellStyle name="Įprastas 5 2 2 2 2 3 5_8 priedas" xfId="8326" xr:uid="{4FFCCD77-F041-4589-A733-A3C412DE6D7E}"/>
    <cellStyle name="Įprastas 5 2 2 2 2 3 6" xfId="2216" xr:uid="{32D56E10-5616-4DF7-B6E8-CF02ED5AB865}"/>
    <cellStyle name="Įprastas 5 2 2 2 2 3 6 2" xfId="4808" xr:uid="{B48F4743-87AD-4C2C-B308-9720AC420799}"/>
    <cellStyle name="Įprastas 5 2 2 2 2 3 6_8 priedas" xfId="8327" xr:uid="{F4DB92D1-0FFE-4C1B-B03C-6B3BAB91FF35}"/>
    <cellStyle name="Įprastas 5 2 2 2 2 3 7" xfId="6536" xr:uid="{1C00EEB9-375B-4A40-80CA-B088039BD502}"/>
    <cellStyle name="Įprastas 5 2 2 2 2 3 8" xfId="3080" xr:uid="{542764E8-E18C-485A-8A59-89C633181BFF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 2 2" xfId="1362" xr:uid="{A2E207AB-0C5C-4636-B6B7-1B235EAEA865}"/>
    <cellStyle name="Įprastas 5 2 2 2 2 4 2 2 2 2" xfId="6340" xr:uid="{93CCBFE8-2025-4460-B6E7-0C0ED0815CB2}"/>
    <cellStyle name="Įprastas 5 2 2 2 2 4 2 2 2 3" xfId="8068" xr:uid="{61F8799D-D91A-4676-B0D9-E44AA24F8B68}"/>
    <cellStyle name="Įprastas 5 2 2 2 2 4 2 2 2 4" xfId="4612" xr:uid="{A0A93093-66F3-42C2-B9A4-B73B89863050}"/>
    <cellStyle name="Įprastas 5 2 2 2 2 4 2 2 2_8 priedas" xfId="8329" xr:uid="{11FC73A1-A20A-4916-8440-F539D7F71276}"/>
    <cellStyle name="Įprastas 5 2 2 2 2 4 2 2 3" xfId="2884" xr:uid="{C1C7C41A-8BDB-4C8D-ACEE-6BEE51AAF20C}"/>
    <cellStyle name="Įprastas 5 2 2 2 2 4 2 2 3 2" xfId="5476" xr:uid="{345E73FD-FA55-4DD5-8B53-F92394AC5CBA}"/>
    <cellStyle name="Įprastas 5 2 2 2 2 4 2 2 3_8 priedas" xfId="8330" xr:uid="{F87EE9D3-F579-4B1A-A07D-AF1796F6CC86}"/>
    <cellStyle name="Įprastas 5 2 2 2 2 4 2 2 4" xfId="7204" xr:uid="{607088F3-6EAF-4DC5-956F-9ECDD23D2A73}"/>
    <cellStyle name="Įprastas 5 2 2 2 2 4 2 2 5" xfId="3748" xr:uid="{A42F781A-9070-4F0B-B817-CC7E45DBDAD0}"/>
    <cellStyle name="Įprastas 5 2 2 2 2 4 2 2_8 priedas" xfId="8328" xr:uid="{F72D94EA-66A0-43A7-AAEE-3DD639A9343A}"/>
    <cellStyle name="Įprastas 5 2 2 2 2 4 2 3" xfId="1363" xr:uid="{660DDFD3-130F-4955-BF9D-685AA1937D4C}"/>
    <cellStyle name="Įprastas 5 2 2 2 2 4 2 3 2" xfId="5676" xr:uid="{0B00AFA4-8530-4480-A986-6A43C24A256F}"/>
    <cellStyle name="Įprastas 5 2 2 2 2 4 2 3 3" xfId="7404" xr:uid="{E47BFCCA-9E40-4FF0-8514-5324FF2AA8EE}"/>
    <cellStyle name="Įprastas 5 2 2 2 2 4 2 3 4" xfId="3948" xr:uid="{03E8C3DB-91BB-4B03-AD70-E6864A2E29A5}"/>
    <cellStyle name="Įprastas 5 2 2 2 2 4 2 3_8 priedas" xfId="8331" xr:uid="{C1EB4052-F90C-420D-B38A-42ABB1784034}"/>
    <cellStyle name="Įprastas 5 2 2 2 2 4 2 4" xfId="2220" xr:uid="{A5052E37-D913-429F-83CB-F6CA91F0668B}"/>
    <cellStyle name="Įprastas 5 2 2 2 2 4 2 4 2" xfId="4812" xr:uid="{B2D7CBB5-07EB-4AE1-8CB6-19D959EBBFFB}"/>
    <cellStyle name="Įprastas 5 2 2 2 2 4 2 4_8 priedas" xfId="8332" xr:uid="{07623C52-519C-4380-B5B6-927A9E4A74FD}"/>
    <cellStyle name="Įprastas 5 2 2 2 2 4 2 5" xfId="6540" xr:uid="{F6988106-2645-460E-B199-3C513C771423}"/>
    <cellStyle name="Įprastas 5 2 2 2 2 4 2 6" xfId="3084" xr:uid="{1BDFA1D1-746E-4607-B4A5-2F284F5AB7DD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 2 2" xfId="1364" xr:uid="{C5B22AF4-4022-4568-9048-A03B769BEC83}"/>
    <cellStyle name="Įprastas 5 2 2 2 2 4 3 2 2 2" xfId="6484" xr:uid="{17936627-F5CE-46FD-80A2-F4B76CE6A798}"/>
    <cellStyle name="Įprastas 5 2 2 2 2 4 3 2 2 3" xfId="8212" xr:uid="{37818CE8-BE01-4D1A-B6C6-5078046820EF}"/>
    <cellStyle name="Įprastas 5 2 2 2 2 4 3 2 2 4" xfId="4756" xr:uid="{59DA9BB3-D9EA-47F6-88CD-405F6192CE22}"/>
    <cellStyle name="Įprastas 5 2 2 2 2 4 3 2 2_8 priedas" xfId="8334" xr:uid="{338F1A21-915C-4A1D-8ABC-70B24D4AFC60}"/>
    <cellStyle name="Įprastas 5 2 2 2 2 4 3 2 3" xfId="3028" xr:uid="{DA233440-804B-4A35-A601-56117A504354}"/>
    <cellStyle name="Įprastas 5 2 2 2 2 4 3 2 3 2" xfId="5620" xr:uid="{65429B76-E7EB-45C7-92EA-837AB1165A35}"/>
    <cellStyle name="Įprastas 5 2 2 2 2 4 3 2 3_8 priedas" xfId="8335" xr:uid="{FBCFCB62-E414-43CF-8641-29A2B5FCC283}"/>
    <cellStyle name="Įprastas 5 2 2 2 2 4 3 2 4" xfId="7348" xr:uid="{16BEA517-4869-49C2-95B8-39D484BE9FE4}"/>
    <cellStyle name="Įprastas 5 2 2 2 2 4 3 2 5" xfId="3892" xr:uid="{3582F373-580F-414E-BE95-EB18C31556C9}"/>
    <cellStyle name="Įprastas 5 2 2 2 2 4 3 2_8 priedas" xfId="8333" xr:uid="{A0C5640F-A8EE-40D9-9E10-BAF2353695B6}"/>
    <cellStyle name="Įprastas 5 2 2 2 2 4 3 3" xfId="1365" xr:uid="{8755BC2E-27DC-4F51-8BDD-F51C8E409893}"/>
    <cellStyle name="Įprastas 5 2 2 2 2 4 3 3 2" xfId="5677" xr:uid="{EEC0D164-2DBA-4972-8298-D97E349956AF}"/>
    <cellStyle name="Įprastas 5 2 2 2 2 4 3 3 3" xfId="7405" xr:uid="{124C6802-7998-404D-B690-5DC9B41015FC}"/>
    <cellStyle name="Įprastas 5 2 2 2 2 4 3 3 4" xfId="3949" xr:uid="{8D55914A-3E08-4BD2-84FA-5A0EE683A3FA}"/>
    <cellStyle name="Įprastas 5 2 2 2 2 4 3 3_8 priedas" xfId="8336" xr:uid="{302F8F7C-5617-45FC-B578-7D45B21BFF4A}"/>
    <cellStyle name="Įprastas 5 2 2 2 2 4 3 4" xfId="2221" xr:uid="{B021073D-CD8D-49BA-BCD6-084174D5AAF4}"/>
    <cellStyle name="Įprastas 5 2 2 2 2 4 3 4 2" xfId="4813" xr:uid="{6BC04520-2AFA-467E-9338-2C3FA2546176}"/>
    <cellStyle name="Įprastas 5 2 2 2 2 4 3 4_8 priedas" xfId="8337" xr:uid="{B8E5CDE9-6871-46C8-8ECD-9859DB28EB1A}"/>
    <cellStyle name="Įprastas 5 2 2 2 2 4 3 5" xfId="6541" xr:uid="{0919FDB4-7DC0-45FF-983C-F1CFBFFE254C}"/>
    <cellStyle name="Įprastas 5 2 2 2 2 4 3 6" xfId="3085" xr:uid="{CA329EB3-5FE5-4875-A976-30621E3C8111}"/>
    <cellStyle name="Įprastas 5 2 2 2 2 4 3_8 priedas" xfId="1142" xr:uid="{00000000-0005-0000-0000-000045000000}"/>
    <cellStyle name="Įprastas 5 2 2 2 2 4 4" xfId="592" xr:uid="{00000000-0005-0000-0000-000046000000}"/>
    <cellStyle name="Įprastas 5 2 2 2 2 4 4 2" xfId="1366" xr:uid="{B96C0B42-BB71-437A-BA50-4437031B5A05}"/>
    <cellStyle name="Įprastas 5 2 2 2 2 4 4 2 2" xfId="6196" xr:uid="{C54AC3C3-8340-41FC-9E26-3BDA7D64D69F}"/>
    <cellStyle name="Įprastas 5 2 2 2 2 4 4 2 3" xfId="7924" xr:uid="{6F0FD89B-9980-4A63-91E5-C97E8889E9D8}"/>
    <cellStyle name="Įprastas 5 2 2 2 2 4 4 2 4" xfId="4468" xr:uid="{566149EA-EF2D-4D13-B357-7BC42FF62C44}"/>
    <cellStyle name="Įprastas 5 2 2 2 2 4 4 2_8 priedas" xfId="8339" xr:uid="{B8481CC5-6F31-45F8-876A-3A819C2790A7}"/>
    <cellStyle name="Įprastas 5 2 2 2 2 4 4 3" xfId="2740" xr:uid="{73F91A7E-7A74-4BF0-B70B-AFA49E52D015}"/>
    <cellStyle name="Įprastas 5 2 2 2 2 4 4 3 2" xfId="5332" xr:uid="{2EE1FCFD-44C6-49E1-AC79-A4AD7A0AE87E}"/>
    <cellStyle name="Įprastas 5 2 2 2 2 4 4 3_8 priedas" xfId="8340" xr:uid="{63CFA2CA-3FBC-4FB1-851D-9E782D9A50CA}"/>
    <cellStyle name="Įprastas 5 2 2 2 2 4 4 4" xfId="7060" xr:uid="{323E6563-570F-4DC1-B119-5C1457400A23}"/>
    <cellStyle name="Įprastas 5 2 2 2 2 4 4 5" xfId="3604" xr:uid="{E1AC3C94-643B-494D-9484-81B34EC01E3C}"/>
    <cellStyle name="Įprastas 5 2 2 2 2 4 4_8 priedas" xfId="8338" xr:uid="{AFBF6863-72AD-4D15-BCB0-BCD0142FEAC7}"/>
    <cellStyle name="Įprastas 5 2 2 2 2 4 5" xfId="1367" xr:uid="{D0303D19-A05E-4DDB-B43F-DD03D763A52A}"/>
    <cellStyle name="Įprastas 5 2 2 2 2 4 5 2" xfId="5675" xr:uid="{1E0B9087-B973-431A-94F6-57F35DFB1156}"/>
    <cellStyle name="Įprastas 5 2 2 2 2 4 5 3" xfId="7403" xr:uid="{D928782E-704D-4D50-9C6F-18BC708E1AD7}"/>
    <cellStyle name="Įprastas 5 2 2 2 2 4 5 4" xfId="3947" xr:uid="{DF141535-C839-46E6-ACFA-FB43D0D05028}"/>
    <cellStyle name="Įprastas 5 2 2 2 2 4 5_8 priedas" xfId="8341" xr:uid="{0D7A03D9-E82B-427C-99BC-068D3BEC9CFC}"/>
    <cellStyle name="Įprastas 5 2 2 2 2 4 6" xfId="2219" xr:uid="{32196DC4-6647-4E4F-B5DA-6EABF7E2C744}"/>
    <cellStyle name="Įprastas 5 2 2 2 2 4 6 2" xfId="4811" xr:uid="{1932DAA1-BCBA-4FDC-BECC-9546871D633C}"/>
    <cellStyle name="Įprastas 5 2 2 2 2 4 6_8 priedas" xfId="8342" xr:uid="{B018290A-B21F-4819-8F2A-57DFA989D9D7}"/>
    <cellStyle name="Įprastas 5 2 2 2 2 4 7" xfId="6539" xr:uid="{DE22E39D-DB9E-434D-BFB0-4A4E5A6D70A9}"/>
    <cellStyle name="Įprastas 5 2 2 2 2 4 8" xfId="3083" xr:uid="{EAD269A7-F970-48AD-84E6-3EDC5E1FAF7A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 2 2" xfId="1368" xr:uid="{7E4FCAF5-AE67-4609-AFF6-650590B73CBD}"/>
    <cellStyle name="Įprastas 5 2 2 2 2 5 2 2 2" xfId="6244" xr:uid="{5D61BAD2-138B-4132-BCF2-B3077BBB199A}"/>
    <cellStyle name="Įprastas 5 2 2 2 2 5 2 2 3" xfId="7972" xr:uid="{7F7FB5A5-B456-4169-9288-93B5670ADA0F}"/>
    <cellStyle name="Įprastas 5 2 2 2 2 5 2 2 4" xfId="4516" xr:uid="{F0AE4343-AE79-464D-9BBE-87101340C8B7}"/>
    <cellStyle name="Įprastas 5 2 2 2 2 5 2 2_8 priedas" xfId="8344" xr:uid="{220857A2-DDF7-407B-8713-A81780344705}"/>
    <cellStyle name="Įprastas 5 2 2 2 2 5 2 3" xfId="2788" xr:uid="{BA53EF97-401C-43D8-BC49-371CD1F38AEC}"/>
    <cellStyle name="Įprastas 5 2 2 2 2 5 2 3 2" xfId="5380" xr:uid="{A748A95D-CC0C-4401-ABFC-AC6F915FD810}"/>
    <cellStyle name="Įprastas 5 2 2 2 2 5 2 3_8 priedas" xfId="8345" xr:uid="{32559F07-BF5F-4039-BE58-757AB8B10A42}"/>
    <cellStyle name="Įprastas 5 2 2 2 2 5 2 4" xfId="7108" xr:uid="{B512E743-BCE6-4790-8BFE-3A736780E9A1}"/>
    <cellStyle name="Įprastas 5 2 2 2 2 5 2 5" xfId="3652" xr:uid="{94BB5271-1F54-4BEE-BBD4-3CA7DB28EA72}"/>
    <cellStyle name="Įprastas 5 2 2 2 2 5 2_8 priedas" xfId="8343" xr:uid="{5541F11E-83FF-4213-935E-8C43BF29EAB3}"/>
    <cellStyle name="Įprastas 5 2 2 2 2 5 3" xfId="1369" xr:uid="{921D0E4C-DD09-4589-9BD5-400E78467B6E}"/>
    <cellStyle name="Įprastas 5 2 2 2 2 5 3 2" xfId="5678" xr:uid="{8D01E674-C734-4BCA-A18F-F2AD44F9BD5A}"/>
    <cellStyle name="Įprastas 5 2 2 2 2 5 3 3" xfId="7406" xr:uid="{0CE87EB4-2856-4230-9EE0-36A70CB3338F}"/>
    <cellStyle name="Įprastas 5 2 2 2 2 5 3 4" xfId="3950" xr:uid="{ACA99D7D-475E-44C2-92CC-DC08768F43E2}"/>
    <cellStyle name="Įprastas 5 2 2 2 2 5 3_8 priedas" xfId="8346" xr:uid="{B5A0C411-2012-4FBF-93DA-6F2301B78173}"/>
    <cellStyle name="Įprastas 5 2 2 2 2 5 4" xfId="2222" xr:uid="{A660C256-07EE-4B19-B1B0-49DA4C10B4B7}"/>
    <cellStyle name="Įprastas 5 2 2 2 2 5 4 2" xfId="4814" xr:uid="{91093757-B874-49E8-8E5B-CE9E5E7A0205}"/>
    <cellStyle name="Įprastas 5 2 2 2 2 5 4_8 priedas" xfId="8347" xr:uid="{B36B5DE8-F029-4169-A2D7-F8E8D22E4B17}"/>
    <cellStyle name="Įprastas 5 2 2 2 2 5 5" xfId="6542" xr:uid="{ED846E9E-1F4F-40B6-A46D-BD662CAE2894}"/>
    <cellStyle name="Įprastas 5 2 2 2 2 5 6" xfId="3086" xr:uid="{F7B594E7-9597-40BD-B890-25520EFFF1A1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 2 2" xfId="1370" xr:uid="{0CCDC5B1-24C4-4D82-9DB2-E3CC6112CF31}"/>
    <cellStyle name="Įprastas 5 2 2 2 2 6 2 2 2" xfId="6388" xr:uid="{5EEF9A54-E2E3-4A46-871E-762F2B2CD65F}"/>
    <cellStyle name="Įprastas 5 2 2 2 2 6 2 2 3" xfId="8116" xr:uid="{52CC4C99-479E-430C-B759-E960E726EA29}"/>
    <cellStyle name="Įprastas 5 2 2 2 2 6 2 2 4" xfId="4660" xr:uid="{CA34BAD8-7CC1-4D7E-928C-512B9A32DD8F}"/>
    <cellStyle name="Įprastas 5 2 2 2 2 6 2 2_8 priedas" xfId="8349" xr:uid="{4AFFA5D6-C7A6-43DA-BAE5-BC477BB8895C}"/>
    <cellStyle name="Įprastas 5 2 2 2 2 6 2 3" xfId="2932" xr:uid="{4A88AACE-6B1B-41A1-BA5E-8765431E1FBB}"/>
    <cellStyle name="Įprastas 5 2 2 2 2 6 2 3 2" xfId="5524" xr:uid="{D0C30A26-8C09-4100-97C4-216147C280D2}"/>
    <cellStyle name="Įprastas 5 2 2 2 2 6 2 3_8 priedas" xfId="8350" xr:uid="{F72AFFED-0FBC-4C10-8FBB-7C0497DB8E66}"/>
    <cellStyle name="Įprastas 5 2 2 2 2 6 2 4" xfId="7252" xr:uid="{BC317782-9D1F-4FD6-AE84-4DEE1BD99F33}"/>
    <cellStyle name="Įprastas 5 2 2 2 2 6 2 5" xfId="3796" xr:uid="{C8FA84E7-F87D-44F0-AE9A-00C02CEF6D90}"/>
    <cellStyle name="Įprastas 5 2 2 2 2 6 2_8 priedas" xfId="8348" xr:uid="{7B39C48D-A0C8-4148-AE61-B3FD3ECD2595}"/>
    <cellStyle name="Įprastas 5 2 2 2 2 6 3" xfId="1371" xr:uid="{572CEFE5-BD75-47AD-AF34-15FD2597933C}"/>
    <cellStyle name="Įprastas 5 2 2 2 2 6 3 2" xfId="5679" xr:uid="{B26E8472-B8C4-4B7D-A3B2-65BFDC74F247}"/>
    <cellStyle name="Įprastas 5 2 2 2 2 6 3 3" xfId="7407" xr:uid="{F83E0230-55B3-4705-BC52-3806D207F13E}"/>
    <cellStyle name="Įprastas 5 2 2 2 2 6 3 4" xfId="3951" xr:uid="{27D74D38-9177-4DE4-AD36-23CD657F1DDF}"/>
    <cellStyle name="Įprastas 5 2 2 2 2 6 3_8 priedas" xfId="8351" xr:uid="{48D91751-9632-4838-A333-D8B0E92EAB77}"/>
    <cellStyle name="Įprastas 5 2 2 2 2 6 4" xfId="2223" xr:uid="{1F1FF628-D529-4BBF-B500-504CDF8E45EB}"/>
    <cellStyle name="Įprastas 5 2 2 2 2 6 4 2" xfId="4815" xr:uid="{8FC511D8-3CEB-4FD3-A70D-551BA32CEA47}"/>
    <cellStyle name="Įprastas 5 2 2 2 2 6 4_8 priedas" xfId="8352" xr:uid="{3B29F116-1292-47FB-82B8-21D8BB1ACA5B}"/>
    <cellStyle name="Įprastas 5 2 2 2 2 6 5" xfId="6543" xr:uid="{4F0E39B0-34CE-45E5-8B4A-51776089A054}"/>
    <cellStyle name="Įprastas 5 2 2 2 2 6 6" xfId="3087" xr:uid="{37218437-FFF4-4839-B92F-F08386CD7E35}"/>
    <cellStyle name="Įprastas 5 2 2 2 2 6_8 priedas" xfId="1232" xr:uid="{00000000-0005-0000-0000-00004D000000}"/>
    <cellStyle name="Įprastas 5 2 2 2 2 7" xfId="496" xr:uid="{00000000-0005-0000-0000-00004E000000}"/>
    <cellStyle name="Įprastas 5 2 2 2 2 7 2" xfId="1372" xr:uid="{74DB1EF4-DA0A-4174-B300-A2A123C919CA}"/>
    <cellStyle name="Įprastas 5 2 2 2 2 7 2 2" xfId="6100" xr:uid="{77F9EB78-6FDF-4C8D-96BA-D2CCF81BA03F}"/>
    <cellStyle name="Įprastas 5 2 2 2 2 7 2 3" xfId="7828" xr:uid="{26225E8B-5FA6-44E1-AD09-6D471E68DC70}"/>
    <cellStyle name="Įprastas 5 2 2 2 2 7 2 4" xfId="4372" xr:uid="{DF4ACD27-5DF0-4C61-9A9E-ABC04D5B6F06}"/>
    <cellStyle name="Įprastas 5 2 2 2 2 7 2_8 priedas" xfId="8354" xr:uid="{DD44D8DD-E65A-40DA-8A13-188D32C55B05}"/>
    <cellStyle name="Įprastas 5 2 2 2 2 7 3" xfId="2644" xr:uid="{B1EC6FB4-7C2E-4197-BE2C-6ADCDA14A899}"/>
    <cellStyle name="Įprastas 5 2 2 2 2 7 3 2" xfId="5236" xr:uid="{360C195B-FAA2-4933-81F7-53D3CEDEB5B8}"/>
    <cellStyle name="Įprastas 5 2 2 2 2 7 3_8 priedas" xfId="8355" xr:uid="{898CFFAB-8A60-4A13-9F49-F76113E71A01}"/>
    <cellStyle name="Įprastas 5 2 2 2 2 7 4" xfId="6964" xr:uid="{27D78D6F-BF99-494C-B9A5-5BC7D3B8C278}"/>
    <cellStyle name="Įprastas 5 2 2 2 2 7 5" xfId="3508" xr:uid="{B4696395-DCC9-47A1-B8D5-BCB6B33D5F96}"/>
    <cellStyle name="Įprastas 5 2 2 2 2 7_8 priedas" xfId="8353" xr:uid="{2C6F7867-B8CE-44F7-BA19-7942A572569A}"/>
    <cellStyle name="Įprastas 5 2 2 2 2 8" xfId="1373" xr:uid="{43AFB09C-5110-4808-98DB-131FBCFADD64}"/>
    <cellStyle name="Įprastas 5 2 2 2 2 8 2" xfId="5662" xr:uid="{D2343A65-54DD-4378-B57F-12000A935DE0}"/>
    <cellStyle name="Įprastas 5 2 2 2 2 8 3" xfId="7390" xr:uid="{1AD43203-3493-40BD-8CA2-5FB7C1D5AB90}"/>
    <cellStyle name="Įprastas 5 2 2 2 2 8 4" xfId="3934" xr:uid="{BC943A90-692D-4D3C-A23B-8D032A2AA303}"/>
    <cellStyle name="Įprastas 5 2 2 2 2 8_8 priedas" xfId="8356" xr:uid="{58E2E413-429D-40D4-86EA-8BA4FEE64CB6}"/>
    <cellStyle name="Įprastas 5 2 2 2 2 9" xfId="2206" xr:uid="{F4E81F82-2F28-469E-99C8-107A8F69603D}"/>
    <cellStyle name="Įprastas 5 2 2 2 2 9 2" xfId="4798" xr:uid="{9676B259-8104-462D-AEC8-7E9DACF894F5}"/>
    <cellStyle name="Įprastas 5 2 2 2 2 9_8 priedas" xfId="8357" xr:uid="{166FA381-08EE-4573-AEC1-8F3B6A55E0DF}"/>
    <cellStyle name="Įprastas 5 2 2 2 2_8 priedas" xfId="972" xr:uid="{00000000-0005-0000-0000-00004F000000}"/>
    <cellStyle name="Įprastas 5 2 2 2 3" xfId="56" xr:uid="{00000000-0005-0000-0000-000050000000}"/>
    <cellStyle name="Įprastas 5 2 2 2 3 10" xfId="3088" xr:uid="{B65BB7E1-C7A8-432C-B255-04A47BD02791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 2 2" xfId="1374" xr:uid="{C73D19A5-ACF3-497B-9BD0-55D67384A569}"/>
    <cellStyle name="Įprastas 5 2 2 2 3 2 2 2 2 2" xfId="6304" xr:uid="{710349E9-31F9-4FB4-B5F8-BD5B3CB6F807}"/>
    <cellStyle name="Įprastas 5 2 2 2 3 2 2 2 2 3" xfId="8032" xr:uid="{614BC7D3-EACC-437F-9AA6-A29CDAE9AB80}"/>
    <cellStyle name="Įprastas 5 2 2 2 3 2 2 2 2 4" xfId="4576" xr:uid="{28D9501C-582A-4AF9-9364-F0C695732496}"/>
    <cellStyle name="Įprastas 5 2 2 2 3 2 2 2 2_8 priedas" xfId="8359" xr:uid="{BBB30EB3-728B-45D6-9F0B-C10AAEA0C103}"/>
    <cellStyle name="Įprastas 5 2 2 2 3 2 2 2 3" xfId="2848" xr:uid="{FE733E6A-6CCD-4E62-8646-524016E7B3B6}"/>
    <cellStyle name="Įprastas 5 2 2 2 3 2 2 2 3 2" xfId="5440" xr:uid="{98105792-2703-402A-BFCF-E98E6231D298}"/>
    <cellStyle name="Įprastas 5 2 2 2 3 2 2 2 3_8 priedas" xfId="8360" xr:uid="{63872551-67D5-4DAE-B4BF-E26B6BBAFF44}"/>
    <cellStyle name="Įprastas 5 2 2 2 3 2 2 2 4" xfId="7168" xr:uid="{F5255C93-36E7-47AF-A1E2-4DBB37953F2D}"/>
    <cellStyle name="Įprastas 5 2 2 2 3 2 2 2 5" xfId="3712" xr:uid="{22A0C406-771E-4F2C-A854-61644A5DA0F8}"/>
    <cellStyle name="Įprastas 5 2 2 2 3 2 2 2_8 priedas" xfId="8358" xr:uid="{380F8F58-398A-4378-AEA6-C437560EFCE3}"/>
    <cellStyle name="Įprastas 5 2 2 2 3 2 2 3" xfId="1375" xr:uid="{AFA0E8C7-A7EB-4715-9B45-8D7AC0582D1E}"/>
    <cellStyle name="Įprastas 5 2 2 2 3 2 2 3 2" xfId="5682" xr:uid="{AA20267E-21E4-4AEB-AD49-339FA6FE092E}"/>
    <cellStyle name="Įprastas 5 2 2 2 3 2 2 3 3" xfId="7410" xr:uid="{58B19772-035B-4770-A702-767B644D720D}"/>
    <cellStyle name="Įprastas 5 2 2 2 3 2 2 3 4" xfId="3954" xr:uid="{C16715E2-2A4A-4ECF-86CD-844C1FA249FC}"/>
    <cellStyle name="Įprastas 5 2 2 2 3 2 2 3_8 priedas" xfId="8361" xr:uid="{7A8C6F53-7A27-43EC-BDD6-D6C54662B997}"/>
    <cellStyle name="Įprastas 5 2 2 2 3 2 2 4" xfId="2226" xr:uid="{66A36882-93DB-4E8A-9EB2-FA41077A965E}"/>
    <cellStyle name="Įprastas 5 2 2 2 3 2 2 4 2" xfId="4818" xr:uid="{841CD20C-69C2-4E36-BF47-4216C8D327BC}"/>
    <cellStyle name="Įprastas 5 2 2 2 3 2 2 4_8 priedas" xfId="8362" xr:uid="{AA18524E-5F78-4F89-8F50-166B95DD30F0}"/>
    <cellStyle name="Įprastas 5 2 2 2 3 2 2 5" xfId="6546" xr:uid="{4C2FDC93-5AC0-46B7-9ED8-CD0E603DB0A1}"/>
    <cellStyle name="Įprastas 5 2 2 2 3 2 2 6" xfId="3090" xr:uid="{A2C13FBB-681F-401D-831E-366CB47A974B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 2 2" xfId="1376" xr:uid="{0E60FA9E-6E5B-4541-A1CC-E4FE527ECF9B}"/>
    <cellStyle name="Įprastas 5 2 2 2 3 2 3 2 2 2" xfId="6448" xr:uid="{50EE541F-2EFF-4C45-9F66-517BD7A8143B}"/>
    <cellStyle name="Įprastas 5 2 2 2 3 2 3 2 2 3" xfId="8176" xr:uid="{0E048A1D-C199-44B1-8E33-86DB59FA969D}"/>
    <cellStyle name="Įprastas 5 2 2 2 3 2 3 2 2 4" xfId="4720" xr:uid="{BFDBCEA9-5038-4BC3-AD1B-5489BC436FEC}"/>
    <cellStyle name="Įprastas 5 2 2 2 3 2 3 2 2_8 priedas" xfId="8364" xr:uid="{25A1FDB6-D627-4908-9AE1-AB5FFA5D9BEA}"/>
    <cellStyle name="Įprastas 5 2 2 2 3 2 3 2 3" xfId="2992" xr:uid="{C91B192C-B204-4F23-A05D-1D8C90A7C16D}"/>
    <cellStyle name="Įprastas 5 2 2 2 3 2 3 2 3 2" xfId="5584" xr:uid="{1E01BF31-5B27-4533-AFAF-00140C2B3ACB}"/>
    <cellStyle name="Įprastas 5 2 2 2 3 2 3 2 3_8 priedas" xfId="8365" xr:uid="{DAC70709-E767-42C9-8C5A-C98F1217B0C8}"/>
    <cellStyle name="Įprastas 5 2 2 2 3 2 3 2 4" xfId="7312" xr:uid="{082CE7A0-8C7D-41EC-9BF4-6F62648BC01F}"/>
    <cellStyle name="Įprastas 5 2 2 2 3 2 3 2 5" xfId="3856" xr:uid="{33A60E2F-0D3F-437A-8897-F678E16DDA32}"/>
    <cellStyle name="Įprastas 5 2 2 2 3 2 3 2_8 priedas" xfId="8363" xr:uid="{48F234B8-1918-4B5F-B508-FDCC9F5409EB}"/>
    <cellStyle name="Įprastas 5 2 2 2 3 2 3 3" xfId="1377" xr:uid="{9D922830-81B3-48AE-9C7F-8CB4FCB37B8B}"/>
    <cellStyle name="Įprastas 5 2 2 2 3 2 3 3 2" xfId="5683" xr:uid="{317C97F5-F209-4C93-B04D-4ECBFF21D8ED}"/>
    <cellStyle name="Įprastas 5 2 2 2 3 2 3 3 3" xfId="7411" xr:uid="{07ABF708-7D35-49CE-B111-02AC88B471E9}"/>
    <cellStyle name="Įprastas 5 2 2 2 3 2 3 3 4" xfId="3955" xr:uid="{94A24C43-B5A7-424E-A836-81FB77BAE59A}"/>
    <cellStyle name="Įprastas 5 2 2 2 3 2 3 3_8 priedas" xfId="8366" xr:uid="{6D7411B5-BE4D-42C5-9277-070E7EA6B6E5}"/>
    <cellStyle name="Įprastas 5 2 2 2 3 2 3 4" xfId="2227" xr:uid="{27F820CE-792B-40F1-8C8E-50518010B0EA}"/>
    <cellStyle name="Įprastas 5 2 2 2 3 2 3 4 2" xfId="4819" xr:uid="{7CE1EA98-F401-455C-872C-67DCDB6DAB50}"/>
    <cellStyle name="Įprastas 5 2 2 2 3 2 3 4_8 priedas" xfId="8367" xr:uid="{0598DFA6-283C-4BE9-B59F-01020B04B07E}"/>
    <cellStyle name="Įprastas 5 2 2 2 3 2 3 5" xfId="6547" xr:uid="{70A2A2F6-CA98-4377-A484-746B15077924}"/>
    <cellStyle name="Įprastas 5 2 2 2 3 2 3 6" xfId="3091" xr:uid="{FC497E0A-BD0E-48D1-96A9-8B833EC61474}"/>
    <cellStyle name="Įprastas 5 2 2 2 3 2 3_8 priedas" xfId="1079" xr:uid="{00000000-0005-0000-0000-000057000000}"/>
    <cellStyle name="Įprastas 5 2 2 2 3 2 4" xfId="556" xr:uid="{00000000-0005-0000-0000-000058000000}"/>
    <cellStyle name="Įprastas 5 2 2 2 3 2 4 2" xfId="1378" xr:uid="{34E922FF-8A19-4A20-9AC7-5E02177429DC}"/>
    <cellStyle name="Įprastas 5 2 2 2 3 2 4 2 2" xfId="6160" xr:uid="{DE69BDA5-9F6A-426C-A0A4-ABA769C1EABE}"/>
    <cellStyle name="Įprastas 5 2 2 2 3 2 4 2 3" xfId="7888" xr:uid="{DE3578E4-CDE4-443E-81B2-5E0D991F6FFF}"/>
    <cellStyle name="Įprastas 5 2 2 2 3 2 4 2 4" xfId="4432" xr:uid="{7C4E8F34-201E-4AD8-A91B-6BC76ED1AAC8}"/>
    <cellStyle name="Įprastas 5 2 2 2 3 2 4 2_8 priedas" xfId="8369" xr:uid="{9B7E0552-85AB-49B7-BE66-ED06F9FC5074}"/>
    <cellStyle name="Įprastas 5 2 2 2 3 2 4 3" xfId="2704" xr:uid="{36D3FD64-B2B1-4F08-BC2D-9A7E3528A54C}"/>
    <cellStyle name="Įprastas 5 2 2 2 3 2 4 3 2" xfId="5296" xr:uid="{95CCC669-7C0A-4E2C-8F5C-FF98725316B2}"/>
    <cellStyle name="Įprastas 5 2 2 2 3 2 4 3_8 priedas" xfId="8370" xr:uid="{AB84939D-001E-432B-B66C-586E5EDB4952}"/>
    <cellStyle name="Įprastas 5 2 2 2 3 2 4 4" xfId="7024" xr:uid="{325C2FC2-9FB2-40A7-AA5E-799188FFE5AF}"/>
    <cellStyle name="Įprastas 5 2 2 2 3 2 4 5" xfId="3568" xr:uid="{3B99A5E3-A5C2-48EF-9546-FC16136A7FDB}"/>
    <cellStyle name="Įprastas 5 2 2 2 3 2 4_8 priedas" xfId="8368" xr:uid="{5454FEC2-7DF9-466F-B165-919FDF66F377}"/>
    <cellStyle name="Įprastas 5 2 2 2 3 2 5" xfId="1379" xr:uid="{774D29C0-83EB-4501-9274-C99DFC083293}"/>
    <cellStyle name="Įprastas 5 2 2 2 3 2 5 2" xfId="5681" xr:uid="{890FD853-3194-447C-9C01-AFB0F3A598B0}"/>
    <cellStyle name="Įprastas 5 2 2 2 3 2 5 3" xfId="7409" xr:uid="{E567E07F-61A9-4B28-BA19-749D5AA39FB7}"/>
    <cellStyle name="Įprastas 5 2 2 2 3 2 5 4" xfId="3953" xr:uid="{D2C96CEC-B219-4918-8AC3-A60C8772CCD1}"/>
    <cellStyle name="Įprastas 5 2 2 2 3 2 5_8 priedas" xfId="8371" xr:uid="{A9503FC1-27DC-43BA-9F7B-980AA20819E7}"/>
    <cellStyle name="Įprastas 5 2 2 2 3 2 6" xfId="2225" xr:uid="{EADB69B8-3594-4093-9B47-F2E42B9C7797}"/>
    <cellStyle name="Įprastas 5 2 2 2 3 2 6 2" xfId="4817" xr:uid="{3102B108-C5DE-41C1-B73E-7182C2225AE6}"/>
    <cellStyle name="Įprastas 5 2 2 2 3 2 6_8 priedas" xfId="8372" xr:uid="{1CD6F4B8-4191-4A61-9E8C-D16A6F7AFCC9}"/>
    <cellStyle name="Įprastas 5 2 2 2 3 2 7" xfId="6545" xr:uid="{7E1D10E3-B090-4D0E-AD35-A95ACC0CD9A1}"/>
    <cellStyle name="Įprastas 5 2 2 2 3 2 8" xfId="3089" xr:uid="{A6B058A0-2D7B-44AA-BECB-309225BFEBA8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 2 2" xfId="1380" xr:uid="{4EB14768-F61B-4C4C-A1D7-977E57E4FCDA}"/>
    <cellStyle name="Įprastas 5 2 2 2 3 3 2 2 2 2" xfId="6352" xr:uid="{BE958423-6F5C-429C-A0EA-B77818D8DBD2}"/>
    <cellStyle name="Įprastas 5 2 2 2 3 3 2 2 2 3" xfId="8080" xr:uid="{5A0AE7E1-8283-4D98-915A-1B426993E4ED}"/>
    <cellStyle name="Įprastas 5 2 2 2 3 3 2 2 2 4" xfId="4624" xr:uid="{7C562418-F22A-4FB7-B7B2-33824375DF65}"/>
    <cellStyle name="Įprastas 5 2 2 2 3 3 2 2 2_8 priedas" xfId="8374" xr:uid="{8A317110-DAE6-48CC-8D2B-2385123A32B5}"/>
    <cellStyle name="Įprastas 5 2 2 2 3 3 2 2 3" xfId="2896" xr:uid="{9874B6F2-842D-4D22-9B8A-F1FF876328CA}"/>
    <cellStyle name="Įprastas 5 2 2 2 3 3 2 2 3 2" xfId="5488" xr:uid="{C1315B00-E6EB-4DCC-BB91-52A26E83B114}"/>
    <cellStyle name="Įprastas 5 2 2 2 3 3 2 2 3_8 priedas" xfId="8375" xr:uid="{DAAC2F16-03D3-414E-B200-D5ED3C197EB5}"/>
    <cellStyle name="Įprastas 5 2 2 2 3 3 2 2 4" xfId="7216" xr:uid="{E9B5DAD9-163C-42A8-99FE-1760E97EDA97}"/>
    <cellStyle name="Įprastas 5 2 2 2 3 3 2 2 5" xfId="3760" xr:uid="{F4B45484-B4B8-47DB-B72E-B7A7C105094D}"/>
    <cellStyle name="Įprastas 5 2 2 2 3 3 2 2_8 priedas" xfId="8373" xr:uid="{CCBD0CC2-160A-4965-94BE-561F3BA7CE0C}"/>
    <cellStyle name="Įprastas 5 2 2 2 3 3 2 3" xfId="1381" xr:uid="{D0749B82-6198-4968-9AE8-6C3245080CCF}"/>
    <cellStyle name="Įprastas 5 2 2 2 3 3 2 3 2" xfId="5685" xr:uid="{B5A4FFAD-053F-4D74-B2D4-5C3238C52B58}"/>
    <cellStyle name="Įprastas 5 2 2 2 3 3 2 3 3" xfId="7413" xr:uid="{2C978E91-5D37-474F-9E93-D5D992A94971}"/>
    <cellStyle name="Įprastas 5 2 2 2 3 3 2 3 4" xfId="3957" xr:uid="{2A5A66B1-0CF7-4978-BDC9-AC543FF2BC16}"/>
    <cellStyle name="Įprastas 5 2 2 2 3 3 2 3_8 priedas" xfId="8376" xr:uid="{95D52610-F62A-4180-817E-68DA5B8B4CEE}"/>
    <cellStyle name="Įprastas 5 2 2 2 3 3 2 4" xfId="2229" xr:uid="{E063BC2E-9836-4860-92A4-54B5802FA159}"/>
    <cellStyle name="Įprastas 5 2 2 2 3 3 2 4 2" xfId="4821" xr:uid="{1645DC0F-9AA9-4798-8B17-5FDEBEDBB1DB}"/>
    <cellStyle name="Įprastas 5 2 2 2 3 3 2 4_8 priedas" xfId="8377" xr:uid="{4F11BACD-832A-44A1-AB5D-838E2504E5D3}"/>
    <cellStyle name="Įprastas 5 2 2 2 3 3 2 5" xfId="6549" xr:uid="{484C799A-440E-4542-9187-DBCD05D46982}"/>
    <cellStyle name="Įprastas 5 2 2 2 3 3 2 6" xfId="3093" xr:uid="{F10E1D7E-257B-444C-B230-3007AAF936C2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 2 2" xfId="1382" xr:uid="{B4B4D6F1-0BD5-4A37-81C4-B141A6D5ADCC}"/>
    <cellStyle name="Įprastas 5 2 2 2 3 3 3 2 2 2" xfId="6496" xr:uid="{6700637C-05D8-43C0-9591-3DB242741BC7}"/>
    <cellStyle name="Įprastas 5 2 2 2 3 3 3 2 2 3" xfId="8224" xr:uid="{5B166145-F65A-4BD5-883F-30B4BC78EE49}"/>
    <cellStyle name="Įprastas 5 2 2 2 3 3 3 2 2 4" xfId="4768" xr:uid="{22D95E70-8E71-4B51-997E-76B128156009}"/>
    <cellStyle name="Įprastas 5 2 2 2 3 3 3 2 2_8 priedas" xfId="8379" xr:uid="{7502E9DC-D910-4C19-9912-7717990B5D1C}"/>
    <cellStyle name="Įprastas 5 2 2 2 3 3 3 2 3" xfId="3040" xr:uid="{701EF057-CE5C-45EE-9F62-8B162D2EFCAE}"/>
    <cellStyle name="Įprastas 5 2 2 2 3 3 3 2 3 2" xfId="5632" xr:uid="{796FD3E2-497B-4DB2-ABB7-2C931180F078}"/>
    <cellStyle name="Įprastas 5 2 2 2 3 3 3 2 3_8 priedas" xfId="8380" xr:uid="{50A60817-A647-488C-9D18-C49E8182356E}"/>
    <cellStyle name="Įprastas 5 2 2 2 3 3 3 2 4" xfId="7360" xr:uid="{EA86218C-1F64-4F7B-9229-50EA7067044D}"/>
    <cellStyle name="Įprastas 5 2 2 2 3 3 3 2 5" xfId="3904" xr:uid="{49595E94-A7A5-4C2B-A481-12903346C635}"/>
    <cellStyle name="Įprastas 5 2 2 2 3 3 3 2_8 priedas" xfId="8378" xr:uid="{AD597499-A959-456F-BBF7-740E467407CD}"/>
    <cellStyle name="Įprastas 5 2 2 2 3 3 3 3" xfId="1383" xr:uid="{CBE12C69-8DD1-46E0-9143-4B1AEC23B139}"/>
    <cellStyle name="Įprastas 5 2 2 2 3 3 3 3 2" xfId="5686" xr:uid="{396A8830-C5F6-42D4-A7EC-591F8933C143}"/>
    <cellStyle name="Įprastas 5 2 2 2 3 3 3 3 3" xfId="7414" xr:uid="{D5D8CD1F-C4B3-4007-82A8-8C8A4B551B5B}"/>
    <cellStyle name="Įprastas 5 2 2 2 3 3 3 3 4" xfId="3958" xr:uid="{CB7BFAEB-0C38-4EE3-A54E-BE2FE74E4700}"/>
    <cellStyle name="Įprastas 5 2 2 2 3 3 3 3_8 priedas" xfId="8381" xr:uid="{9EEA04DD-6886-4494-B875-4673EA0E7487}"/>
    <cellStyle name="Įprastas 5 2 2 2 3 3 3 4" xfId="2230" xr:uid="{FBF7651C-F9BD-4F29-ADF3-BA8860A25874}"/>
    <cellStyle name="Įprastas 5 2 2 2 3 3 3 4 2" xfId="4822" xr:uid="{CBCD094A-15CA-4779-B0A1-CACC8ACC224E}"/>
    <cellStyle name="Įprastas 5 2 2 2 3 3 3 4_8 priedas" xfId="8382" xr:uid="{18EBDE8F-B206-4225-A445-9FA1838C0D4B}"/>
    <cellStyle name="Įprastas 5 2 2 2 3 3 3 5" xfId="6550" xr:uid="{8F111786-E5D5-4E76-B7EB-8D0668E4A307}"/>
    <cellStyle name="Įprastas 5 2 2 2 3 3 3 6" xfId="3094" xr:uid="{A112D649-57C3-4F8F-819E-D0E325492F84}"/>
    <cellStyle name="Įprastas 5 2 2 2 3 3 3_8 priedas" xfId="1031" xr:uid="{00000000-0005-0000-0000-000060000000}"/>
    <cellStyle name="Įprastas 5 2 2 2 3 3 4" xfId="604" xr:uid="{00000000-0005-0000-0000-000061000000}"/>
    <cellStyle name="Įprastas 5 2 2 2 3 3 4 2" xfId="1384" xr:uid="{0387D664-9CC7-4989-BE89-052A4A0F5F13}"/>
    <cellStyle name="Įprastas 5 2 2 2 3 3 4 2 2" xfId="6208" xr:uid="{B047125B-00D7-48CE-9468-DBB2DFE5A0B0}"/>
    <cellStyle name="Įprastas 5 2 2 2 3 3 4 2 3" xfId="7936" xr:uid="{3E1DDAAB-639A-447A-82FC-041D39054B77}"/>
    <cellStyle name="Įprastas 5 2 2 2 3 3 4 2 4" xfId="4480" xr:uid="{93123FB5-40BD-40E3-9546-57C7A44E3604}"/>
    <cellStyle name="Įprastas 5 2 2 2 3 3 4 2_8 priedas" xfId="8384" xr:uid="{6ADDD513-DDBC-45FE-B96C-3A4FE5752929}"/>
    <cellStyle name="Įprastas 5 2 2 2 3 3 4 3" xfId="2752" xr:uid="{8AC1CB36-D4D8-4144-9930-E5910500DA5A}"/>
    <cellStyle name="Įprastas 5 2 2 2 3 3 4 3 2" xfId="5344" xr:uid="{94996082-6437-4523-A275-6BDEAB9AED00}"/>
    <cellStyle name="Įprastas 5 2 2 2 3 3 4 3_8 priedas" xfId="8385" xr:uid="{6D16CB8F-F455-4F10-9B5F-12E0F35176AC}"/>
    <cellStyle name="Įprastas 5 2 2 2 3 3 4 4" xfId="7072" xr:uid="{B919A51B-9BE2-4F81-9744-1B3F6C184C95}"/>
    <cellStyle name="Įprastas 5 2 2 2 3 3 4 5" xfId="3616" xr:uid="{6A564935-299D-4CA6-9E8C-F445B54B7FE3}"/>
    <cellStyle name="Įprastas 5 2 2 2 3 3 4_8 priedas" xfId="8383" xr:uid="{B8846FAB-B690-4E94-A346-56703B2BF534}"/>
    <cellStyle name="Įprastas 5 2 2 2 3 3 5" xfId="1385" xr:uid="{0574A32A-EB3F-4E53-A0A3-5438B655B32F}"/>
    <cellStyle name="Įprastas 5 2 2 2 3 3 5 2" xfId="5684" xr:uid="{D6A4D843-DBF4-4DBB-BF77-C5C409994640}"/>
    <cellStyle name="Įprastas 5 2 2 2 3 3 5 3" xfId="7412" xr:uid="{A12B9291-49C3-4903-9E86-B4C9168FBE17}"/>
    <cellStyle name="Įprastas 5 2 2 2 3 3 5 4" xfId="3956" xr:uid="{B7FF451D-9DF2-4BC4-9C6D-82261D42ADBC}"/>
    <cellStyle name="Įprastas 5 2 2 2 3 3 5_8 priedas" xfId="8386" xr:uid="{34595AC0-E680-4657-B494-3FABEF1994BF}"/>
    <cellStyle name="Įprastas 5 2 2 2 3 3 6" xfId="2228" xr:uid="{94A75870-97B9-4248-AEFB-7031355813A5}"/>
    <cellStyle name="Įprastas 5 2 2 2 3 3 6 2" xfId="4820" xr:uid="{9D7E0AB6-D3CD-4725-B43A-B39FFA94EE8D}"/>
    <cellStyle name="Įprastas 5 2 2 2 3 3 6_8 priedas" xfId="8387" xr:uid="{FF102168-DCFD-4571-BFB7-D92399F71706}"/>
    <cellStyle name="Įprastas 5 2 2 2 3 3 7" xfId="6548" xr:uid="{3F975E33-8F02-4257-8206-07F5FFB3B40B}"/>
    <cellStyle name="Įprastas 5 2 2 2 3 3 8" xfId="3092" xr:uid="{6302993B-8081-4232-A080-75F836B5F56C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 2 2" xfId="1386" xr:uid="{8C4386B1-087B-4447-9D3E-61081DD695DD}"/>
    <cellStyle name="Įprastas 5 2 2 2 3 4 2 2 2" xfId="6256" xr:uid="{65A5ADD6-510D-4D35-A082-F7C6B1BCDB74}"/>
    <cellStyle name="Įprastas 5 2 2 2 3 4 2 2 3" xfId="7984" xr:uid="{6E63089A-5D1C-45EB-8800-87ECEA1A166F}"/>
    <cellStyle name="Įprastas 5 2 2 2 3 4 2 2 4" xfId="4528" xr:uid="{D62C00AA-D8BF-4DBD-A325-990D9232F2FC}"/>
    <cellStyle name="Įprastas 5 2 2 2 3 4 2 2_8 priedas" xfId="8389" xr:uid="{0552F51F-463F-4388-AFCF-83056906E89E}"/>
    <cellStyle name="Įprastas 5 2 2 2 3 4 2 3" xfId="2800" xr:uid="{21E2C33B-EBED-4694-B2B7-7CE68B56D9AE}"/>
    <cellStyle name="Įprastas 5 2 2 2 3 4 2 3 2" xfId="5392" xr:uid="{223584EA-FBC8-433F-B6F9-386D7200D4C1}"/>
    <cellStyle name="Įprastas 5 2 2 2 3 4 2 3_8 priedas" xfId="8390" xr:uid="{FCDE755A-8EAC-414E-A29D-39DF551E7014}"/>
    <cellStyle name="Įprastas 5 2 2 2 3 4 2 4" xfId="7120" xr:uid="{8522290C-D4DE-400C-8DAA-A3998919F524}"/>
    <cellStyle name="Įprastas 5 2 2 2 3 4 2 5" xfId="3664" xr:uid="{CAB4B385-F3F5-472F-8272-5C698D3CEE58}"/>
    <cellStyle name="Įprastas 5 2 2 2 3 4 2_8 priedas" xfId="8388" xr:uid="{D75A12B8-CE9B-4602-B60A-8BD3D5F343E4}"/>
    <cellStyle name="Įprastas 5 2 2 2 3 4 3" xfId="1387" xr:uid="{03D6B7A4-BDB5-494A-B143-39D490A515EA}"/>
    <cellStyle name="Įprastas 5 2 2 2 3 4 3 2" xfId="5687" xr:uid="{0D1B1250-64CE-4999-8099-37A7FC702E32}"/>
    <cellStyle name="Įprastas 5 2 2 2 3 4 3 3" xfId="7415" xr:uid="{A51D31B7-1B53-4528-8612-8FCFE5B28DFF}"/>
    <cellStyle name="Įprastas 5 2 2 2 3 4 3 4" xfId="3959" xr:uid="{54D0C0AC-F593-4E88-B0F1-407D0F798C93}"/>
    <cellStyle name="Įprastas 5 2 2 2 3 4 3_8 priedas" xfId="8391" xr:uid="{4BF0FD4A-BCFB-4CDF-A4A6-23AD115C8E13}"/>
    <cellStyle name="Įprastas 5 2 2 2 3 4 4" xfId="2231" xr:uid="{9331BC62-4BE8-4A4F-9EAD-D33FAEE6201D}"/>
    <cellStyle name="Įprastas 5 2 2 2 3 4 4 2" xfId="4823" xr:uid="{F12664DE-46E3-481B-94FB-3CD45C12E356}"/>
    <cellStyle name="Įprastas 5 2 2 2 3 4 4_8 priedas" xfId="8392" xr:uid="{2254260C-4687-4585-9BCA-2600331266A7}"/>
    <cellStyle name="Įprastas 5 2 2 2 3 4 5" xfId="6551" xr:uid="{75C28E6C-EBAE-4D57-8BBA-3E4A2EA9B156}"/>
    <cellStyle name="Įprastas 5 2 2 2 3 4 6" xfId="3095" xr:uid="{A76A429A-918C-4845-B0B6-B92946B0182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 2 2" xfId="1388" xr:uid="{5F674B7E-BD4D-4F87-AC46-197F0F2EB129}"/>
    <cellStyle name="Įprastas 5 2 2 2 3 5 2 2 2" xfId="6400" xr:uid="{EEE4580F-77E9-4102-B561-BBF1DFBDB6AB}"/>
    <cellStyle name="Įprastas 5 2 2 2 3 5 2 2 3" xfId="8128" xr:uid="{9E18A050-9B9A-4F77-A39D-DB605FE9997A}"/>
    <cellStyle name="Įprastas 5 2 2 2 3 5 2 2 4" xfId="4672" xr:uid="{D08F73C3-38CC-4935-AE75-71FD8272ED63}"/>
    <cellStyle name="Įprastas 5 2 2 2 3 5 2 2_8 priedas" xfId="8394" xr:uid="{7079F850-0491-4DFE-A22D-A29AFAFD9EA9}"/>
    <cellStyle name="Įprastas 5 2 2 2 3 5 2 3" xfId="2944" xr:uid="{246EA73E-4CFC-42D1-B595-2CD5D7D2A8B7}"/>
    <cellStyle name="Įprastas 5 2 2 2 3 5 2 3 2" xfId="5536" xr:uid="{1EE1ED61-F128-4D25-AB71-3A2968438DF4}"/>
    <cellStyle name="Įprastas 5 2 2 2 3 5 2 3_8 priedas" xfId="8395" xr:uid="{67EC4075-F60F-4A98-BB69-3963D789187B}"/>
    <cellStyle name="Įprastas 5 2 2 2 3 5 2 4" xfId="7264" xr:uid="{0691FA82-A774-4EEA-83FC-CC9338A72E6C}"/>
    <cellStyle name="Įprastas 5 2 2 2 3 5 2 5" xfId="3808" xr:uid="{7B9B03E0-F641-430B-85AA-836038D84937}"/>
    <cellStyle name="Įprastas 5 2 2 2 3 5 2_8 priedas" xfId="8393" xr:uid="{E2642304-493E-4F7D-95F1-7DA36E8292A8}"/>
    <cellStyle name="Įprastas 5 2 2 2 3 5 3" xfId="1389" xr:uid="{14253B4C-6ACE-4DBF-9737-662E256E4CD9}"/>
    <cellStyle name="Įprastas 5 2 2 2 3 5 3 2" xfId="5688" xr:uid="{AEB62AA8-FC0A-417D-BCD5-7D1CCCEE0B2F}"/>
    <cellStyle name="Įprastas 5 2 2 2 3 5 3 3" xfId="7416" xr:uid="{F3ECD902-D895-475B-9950-F3653D1D9B05}"/>
    <cellStyle name="Įprastas 5 2 2 2 3 5 3 4" xfId="3960" xr:uid="{0418EB45-CA69-449D-BEFD-AD7A198D85A8}"/>
    <cellStyle name="Įprastas 5 2 2 2 3 5 3_8 priedas" xfId="8396" xr:uid="{B072EBB3-ADA7-4D1F-8391-23E729D6BBF5}"/>
    <cellStyle name="Įprastas 5 2 2 2 3 5 4" xfId="2232" xr:uid="{128F2A67-1296-4436-8E0B-3225561ED4E5}"/>
    <cellStyle name="Įprastas 5 2 2 2 3 5 4 2" xfId="4824" xr:uid="{2CEFC19D-4E34-4FB5-95AD-4B8CF525A603}"/>
    <cellStyle name="Įprastas 5 2 2 2 3 5 4_8 priedas" xfId="8397" xr:uid="{B5299655-1274-4B05-AB78-A5363904BB1D}"/>
    <cellStyle name="Įprastas 5 2 2 2 3 5 5" xfId="6552" xr:uid="{4919F92B-C116-46B2-8CE6-055DE021F549}"/>
    <cellStyle name="Įprastas 5 2 2 2 3 5 6" xfId="3096" xr:uid="{936F70E1-26E1-439D-8638-36E561972356}"/>
    <cellStyle name="Įprastas 5 2 2 2 3 5_8 priedas" xfId="1119" xr:uid="{00000000-0005-0000-0000-000068000000}"/>
    <cellStyle name="Įprastas 5 2 2 2 3 6" xfId="508" xr:uid="{00000000-0005-0000-0000-000069000000}"/>
    <cellStyle name="Įprastas 5 2 2 2 3 6 2" xfId="1390" xr:uid="{A8BA1D55-1218-4DEE-A322-AC3617BD1FAF}"/>
    <cellStyle name="Įprastas 5 2 2 2 3 6 2 2" xfId="6112" xr:uid="{DADB5539-3462-411B-9607-F167990E0891}"/>
    <cellStyle name="Įprastas 5 2 2 2 3 6 2 3" xfId="7840" xr:uid="{C5523873-A47C-4298-8593-DEAFAD014C36}"/>
    <cellStyle name="Įprastas 5 2 2 2 3 6 2 4" xfId="4384" xr:uid="{59995CF3-E133-402C-8AF3-0B1EF1BC0443}"/>
    <cellStyle name="Įprastas 5 2 2 2 3 6 2_8 priedas" xfId="8399" xr:uid="{3CB7A963-A199-42E4-8E85-6E0D00541AAB}"/>
    <cellStyle name="Įprastas 5 2 2 2 3 6 3" xfId="2656" xr:uid="{D1AAA514-8834-4703-8EBA-4478A95FED79}"/>
    <cellStyle name="Įprastas 5 2 2 2 3 6 3 2" xfId="5248" xr:uid="{2C55DA4A-CE68-49B1-8C3E-7326E70DACDB}"/>
    <cellStyle name="Įprastas 5 2 2 2 3 6 3_8 priedas" xfId="8400" xr:uid="{38DD7F06-DD58-443D-9D88-97E68D9E1E98}"/>
    <cellStyle name="Įprastas 5 2 2 2 3 6 4" xfId="6976" xr:uid="{46B000B5-D62B-462F-8D80-81D963924814}"/>
    <cellStyle name="Įprastas 5 2 2 2 3 6 5" xfId="3520" xr:uid="{EEBBBFD2-7D4E-4883-9C46-BDD70ED59CD8}"/>
    <cellStyle name="Įprastas 5 2 2 2 3 6_8 priedas" xfId="8398" xr:uid="{5717C204-FF1B-48BB-919C-F209DD262C78}"/>
    <cellStyle name="Įprastas 5 2 2 2 3 7" xfId="1391" xr:uid="{25D09501-92ED-40FC-A838-9BAEC0515F96}"/>
    <cellStyle name="Įprastas 5 2 2 2 3 7 2" xfId="5680" xr:uid="{40102FEB-E4E5-49C2-9E0D-3B18FFC3A7F7}"/>
    <cellStyle name="Įprastas 5 2 2 2 3 7 3" xfId="7408" xr:uid="{44868528-CAE1-48B6-838C-A2316FF16705}"/>
    <cellStyle name="Įprastas 5 2 2 2 3 7 4" xfId="3952" xr:uid="{518B1F31-33C8-4F00-8BD3-C87C03D41981}"/>
    <cellStyle name="Įprastas 5 2 2 2 3 7_8 priedas" xfId="8401" xr:uid="{B71145D5-6D1B-4406-AFBF-A37F761320C9}"/>
    <cellStyle name="Įprastas 5 2 2 2 3 8" xfId="2224" xr:uid="{6E425B2B-5EB2-4C56-B4F8-6DD9F9435BB8}"/>
    <cellStyle name="Įprastas 5 2 2 2 3 8 2" xfId="4816" xr:uid="{B7B87DB3-F4D5-4361-B176-4E1C69BDB413}"/>
    <cellStyle name="Įprastas 5 2 2 2 3 8_8 priedas" xfId="8402" xr:uid="{1A2E0B7E-F4BF-44E4-8DA5-5FE2EA90505C}"/>
    <cellStyle name="Įprastas 5 2 2 2 3 9" xfId="6544" xr:uid="{319F8C49-887A-4036-8A92-3D8AEE0C73F5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 2 2" xfId="1392" xr:uid="{1B3A77E3-3F10-4A58-84D3-4942F35D0085}"/>
    <cellStyle name="Įprastas 5 2 2 2 4 2 2 2 2" xfId="6280" xr:uid="{24F78098-F850-402E-B00C-55CA649200AF}"/>
    <cellStyle name="Įprastas 5 2 2 2 4 2 2 2 3" xfId="8008" xr:uid="{5FF09F21-DBDD-4D03-8489-8650B6F4ED16}"/>
    <cellStyle name="Įprastas 5 2 2 2 4 2 2 2 4" xfId="4552" xr:uid="{84B8ABE3-A348-475B-B5F3-93DB5AFF003D}"/>
    <cellStyle name="Įprastas 5 2 2 2 4 2 2 2_8 priedas" xfId="8404" xr:uid="{80AAB139-9496-4993-945C-F9A7657D5328}"/>
    <cellStyle name="Įprastas 5 2 2 2 4 2 2 3" xfId="2824" xr:uid="{309A2EB9-658C-41EC-BD90-311516A4422F}"/>
    <cellStyle name="Įprastas 5 2 2 2 4 2 2 3 2" xfId="5416" xr:uid="{83DF3E63-4FD5-4621-B31A-AFB081F1A21F}"/>
    <cellStyle name="Įprastas 5 2 2 2 4 2 2 3_8 priedas" xfId="8405" xr:uid="{C793C322-13AE-4399-84D7-1886785D7619}"/>
    <cellStyle name="Įprastas 5 2 2 2 4 2 2 4" xfId="7144" xr:uid="{73F556D1-FB1C-4BAA-9153-17DA18E2D66F}"/>
    <cellStyle name="Įprastas 5 2 2 2 4 2 2 5" xfId="3688" xr:uid="{57A3FAB2-A834-4A72-8647-4DE124B80D90}"/>
    <cellStyle name="Įprastas 5 2 2 2 4 2 2_8 priedas" xfId="8403" xr:uid="{47CA9116-4568-4CE5-8576-BEE917839997}"/>
    <cellStyle name="Įprastas 5 2 2 2 4 2 3" xfId="1393" xr:uid="{935A5489-C798-4CF5-9BA0-15BEC6A2AE0E}"/>
    <cellStyle name="Įprastas 5 2 2 2 4 2 3 2" xfId="5690" xr:uid="{8A8F75D7-50D9-4345-BD0B-EED6728DA32B}"/>
    <cellStyle name="Įprastas 5 2 2 2 4 2 3 3" xfId="7418" xr:uid="{32056486-310F-4941-97B0-A42B01B2820D}"/>
    <cellStyle name="Įprastas 5 2 2 2 4 2 3 4" xfId="3962" xr:uid="{B9716357-F60F-4F75-91ED-1344CAC21E4C}"/>
    <cellStyle name="Įprastas 5 2 2 2 4 2 3_8 priedas" xfId="8406" xr:uid="{0199291F-8087-4518-9FCF-4D9CF2B2A672}"/>
    <cellStyle name="Įprastas 5 2 2 2 4 2 4" xfId="2234" xr:uid="{A2BFA64E-5398-443E-958C-6AB9B59EAFBE}"/>
    <cellStyle name="Įprastas 5 2 2 2 4 2 4 2" xfId="4826" xr:uid="{660B04D8-8D7B-46CD-81FB-9AFBEFFDA63E}"/>
    <cellStyle name="Įprastas 5 2 2 2 4 2 4_8 priedas" xfId="8407" xr:uid="{C7C8AC91-8B39-4A56-AD4C-529587A88BBF}"/>
    <cellStyle name="Įprastas 5 2 2 2 4 2 5" xfId="6554" xr:uid="{D21B4602-14AC-4E7F-8C2E-DC96028661F5}"/>
    <cellStyle name="Įprastas 5 2 2 2 4 2 6" xfId="3098" xr:uid="{582C12CA-D238-4E03-BF81-17A222108612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 2 2" xfId="1394" xr:uid="{76A8F43E-1F17-4FF9-9786-D2DB8B15CBA9}"/>
    <cellStyle name="Įprastas 5 2 2 2 4 3 2 2 2" xfId="6424" xr:uid="{5DC42525-20BA-49F9-AE3B-05CC42E83BE3}"/>
    <cellStyle name="Įprastas 5 2 2 2 4 3 2 2 3" xfId="8152" xr:uid="{897C6C8E-0CA0-468F-B6C9-7D2806828FD1}"/>
    <cellStyle name="Įprastas 5 2 2 2 4 3 2 2 4" xfId="4696" xr:uid="{11EE5858-290D-47C6-B799-0F2AC26CCF7D}"/>
    <cellStyle name="Įprastas 5 2 2 2 4 3 2 2_8 priedas" xfId="8409" xr:uid="{BCED169E-9289-4CF1-BD62-FF60507A6337}"/>
    <cellStyle name="Įprastas 5 2 2 2 4 3 2 3" xfId="2968" xr:uid="{73F4FE8B-4239-4D07-9561-DBC819FEEC83}"/>
    <cellStyle name="Įprastas 5 2 2 2 4 3 2 3 2" xfId="5560" xr:uid="{36AB9146-B6EF-4613-B555-DE6E9FA9EE8F}"/>
    <cellStyle name="Įprastas 5 2 2 2 4 3 2 3_8 priedas" xfId="8410" xr:uid="{AA632B2E-2828-4D01-9A4B-141C0AFACE77}"/>
    <cellStyle name="Įprastas 5 2 2 2 4 3 2 4" xfId="7288" xr:uid="{FDFB7C74-FB1B-4901-9F6B-B806DCFE79E5}"/>
    <cellStyle name="Įprastas 5 2 2 2 4 3 2 5" xfId="3832" xr:uid="{34DE3B0B-2A22-49CE-8B32-5B7BD85A0438}"/>
    <cellStyle name="Įprastas 5 2 2 2 4 3 2_8 priedas" xfId="8408" xr:uid="{850B22DC-8C4C-4F77-8870-2D69FF5C014B}"/>
    <cellStyle name="Įprastas 5 2 2 2 4 3 3" xfId="1395" xr:uid="{19173A7E-A0D2-451B-9CEE-63371A9B5249}"/>
    <cellStyle name="Įprastas 5 2 2 2 4 3 3 2" xfId="5691" xr:uid="{74662B5B-C958-4212-88EB-8BF69FCE7090}"/>
    <cellStyle name="Įprastas 5 2 2 2 4 3 3 3" xfId="7419" xr:uid="{E4631DE1-049E-4DBA-B890-1B5C87CCEEDC}"/>
    <cellStyle name="Įprastas 5 2 2 2 4 3 3 4" xfId="3963" xr:uid="{99B84422-C903-4754-A77C-D1FF234AF909}"/>
    <cellStyle name="Įprastas 5 2 2 2 4 3 3_8 priedas" xfId="8411" xr:uid="{36F3CD36-B361-40A2-8336-C5AD9A9390D0}"/>
    <cellStyle name="Įprastas 5 2 2 2 4 3 4" xfId="2235" xr:uid="{A67E186A-F631-48C3-B36F-6D7DE2C7C43C}"/>
    <cellStyle name="Įprastas 5 2 2 2 4 3 4 2" xfId="4827" xr:uid="{1B08086B-3FFB-420E-AEB2-51AE4FA6DE7E}"/>
    <cellStyle name="Įprastas 5 2 2 2 4 3 4_8 priedas" xfId="8412" xr:uid="{6E859929-5D93-43BE-8F23-AFC9AA4F1474}"/>
    <cellStyle name="Įprastas 5 2 2 2 4 3 5" xfId="6555" xr:uid="{0E0028CC-A4F5-464B-AD1C-A6D5994855A8}"/>
    <cellStyle name="Įprastas 5 2 2 2 4 3 6" xfId="3099" xr:uid="{35B78936-216D-44C2-B5A3-675FAEB03ED2}"/>
    <cellStyle name="Įprastas 5 2 2 2 4 3_8 priedas" xfId="1201" xr:uid="{00000000-0005-0000-0000-000071000000}"/>
    <cellStyle name="Įprastas 5 2 2 2 4 4" xfId="532" xr:uid="{00000000-0005-0000-0000-000072000000}"/>
    <cellStyle name="Įprastas 5 2 2 2 4 4 2" xfId="1396" xr:uid="{50EE62A2-EF00-4A40-B937-E6AEB80E17B1}"/>
    <cellStyle name="Įprastas 5 2 2 2 4 4 2 2" xfId="6136" xr:uid="{9D4551D4-B6A5-4B2B-8946-53B852FCD94E}"/>
    <cellStyle name="Įprastas 5 2 2 2 4 4 2 3" xfId="7864" xr:uid="{34A93A08-5E72-4E09-9D0D-7DB123492715}"/>
    <cellStyle name="Įprastas 5 2 2 2 4 4 2 4" xfId="4408" xr:uid="{EC23B355-DEEA-4FD4-B1B5-097BB2DC009F}"/>
    <cellStyle name="Įprastas 5 2 2 2 4 4 2_8 priedas" xfId="8414" xr:uid="{37BEEEE2-5DEF-4261-A2BB-B6BD0CC16DF2}"/>
    <cellStyle name="Įprastas 5 2 2 2 4 4 3" xfId="2680" xr:uid="{FD7CB178-2FE2-4E83-809D-3842E0FD6323}"/>
    <cellStyle name="Įprastas 5 2 2 2 4 4 3 2" xfId="5272" xr:uid="{E75799CB-1561-4225-941D-661992BD06E5}"/>
    <cellStyle name="Įprastas 5 2 2 2 4 4 3_8 priedas" xfId="8415" xr:uid="{7C8F2190-FFAF-472A-8D41-700AC44ADF65}"/>
    <cellStyle name="Įprastas 5 2 2 2 4 4 4" xfId="7000" xr:uid="{B2EB10B6-36E4-4A5C-A8EE-AFB931F3EC74}"/>
    <cellStyle name="Įprastas 5 2 2 2 4 4 5" xfId="3544" xr:uid="{F5A11625-05B5-44C2-85C5-9303D30282A0}"/>
    <cellStyle name="Įprastas 5 2 2 2 4 4_8 priedas" xfId="8413" xr:uid="{AA8AFF8F-233A-4051-9A27-3235936F9DBE}"/>
    <cellStyle name="Įprastas 5 2 2 2 4 5" xfId="1397" xr:uid="{565CECF1-2F09-4FFB-8D56-063A3889E320}"/>
    <cellStyle name="Įprastas 5 2 2 2 4 5 2" xfId="5689" xr:uid="{8B2CDF77-78D5-4D6F-9B66-223465C10693}"/>
    <cellStyle name="Įprastas 5 2 2 2 4 5 3" xfId="7417" xr:uid="{594C6CE9-23DA-4BB4-8D60-55C9D7A8CC60}"/>
    <cellStyle name="Įprastas 5 2 2 2 4 5 4" xfId="3961" xr:uid="{ED76BE98-18EC-4CA4-B79F-6199501CDB76}"/>
    <cellStyle name="Įprastas 5 2 2 2 4 5_8 priedas" xfId="8416" xr:uid="{D97EF7E6-534D-4C22-9B02-5F90B5248D91}"/>
    <cellStyle name="Įprastas 5 2 2 2 4 6" xfId="2233" xr:uid="{5CF30EA2-9B57-4F40-8F97-01B7B64965C9}"/>
    <cellStyle name="Įprastas 5 2 2 2 4 6 2" xfId="4825" xr:uid="{B11F5452-5891-41C0-9750-FD91A52B122E}"/>
    <cellStyle name="Įprastas 5 2 2 2 4 6_8 priedas" xfId="8417" xr:uid="{58BA78A6-3683-41F4-B740-725826FEE65F}"/>
    <cellStyle name="Įprastas 5 2 2 2 4 7" xfId="6553" xr:uid="{F2637106-FD98-42C9-A210-1E5721CB7353}"/>
    <cellStyle name="Įprastas 5 2 2 2 4 8" xfId="3097" xr:uid="{2FF13006-0E6B-41AC-A851-48A71D5A243D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 2 2" xfId="1398" xr:uid="{FF5903A2-8C7A-45E5-A3DC-C527ADB7E5E0}"/>
    <cellStyle name="Įprastas 5 2 2 2 5 2 2 2 2" xfId="6328" xr:uid="{7D502E99-B82B-479A-B602-B24AAFB8B9FE}"/>
    <cellStyle name="Įprastas 5 2 2 2 5 2 2 2 3" xfId="8056" xr:uid="{489B1543-734A-4DCE-A078-FA247F9E4A8D}"/>
    <cellStyle name="Įprastas 5 2 2 2 5 2 2 2 4" xfId="4600" xr:uid="{E8AB5D5D-DF7F-4495-96CB-EFE930A57F14}"/>
    <cellStyle name="Įprastas 5 2 2 2 5 2 2 2_8 priedas" xfId="8419" xr:uid="{0391ABD8-99BB-4400-9C30-13572B47CFA8}"/>
    <cellStyle name="Įprastas 5 2 2 2 5 2 2 3" xfId="2872" xr:uid="{8D2C03F4-701D-4190-839A-59294D86F822}"/>
    <cellStyle name="Įprastas 5 2 2 2 5 2 2 3 2" xfId="5464" xr:uid="{E1BB957A-92F3-4760-8418-278788E7915C}"/>
    <cellStyle name="Įprastas 5 2 2 2 5 2 2 3_8 priedas" xfId="8420" xr:uid="{D9CAC69A-8AF6-489C-8DF7-D47464AE0198}"/>
    <cellStyle name="Įprastas 5 2 2 2 5 2 2 4" xfId="7192" xr:uid="{84B73CBD-481A-4BAD-9B35-ECAF0766E931}"/>
    <cellStyle name="Įprastas 5 2 2 2 5 2 2 5" xfId="3736" xr:uid="{A95D6B8E-C80B-4508-9D36-A63B9F2C9EEF}"/>
    <cellStyle name="Įprastas 5 2 2 2 5 2 2_8 priedas" xfId="8418" xr:uid="{F616545A-8644-49C9-A6A7-E1007928BB45}"/>
    <cellStyle name="Įprastas 5 2 2 2 5 2 3" xfId="1399" xr:uid="{58004AE1-A22B-47AC-B5AB-C3E9E5508DEC}"/>
    <cellStyle name="Įprastas 5 2 2 2 5 2 3 2" xfId="5693" xr:uid="{EAC12704-DD4A-404B-A854-A126A32D1954}"/>
    <cellStyle name="Įprastas 5 2 2 2 5 2 3 3" xfId="7421" xr:uid="{F9E217F7-4E5D-4F37-BD3C-1E56327540D5}"/>
    <cellStyle name="Įprastas 5 2 2 2 5 2 3 4" xfId="3965" xr:uid="{0735A64E-916D-469F-8FA3-314E900A1372}"/>
    <cellStyle name="Įprastas 5 2 2 2 5 2 3_8 priedas" xfId="8421" xr:uid="{FC6E68F5-3ED5-4EBA-AB8A-2CA31C0518D2}"/>
    <cellStyle name="Įprastas 5 2 2 2 5 2 4" xfId="2237" xr:uid="{EBAB1F6D-2F74-402F-8B18-A59BDD38B608}"/>
    <cellStyle name="Įprastas 5 2 2 2 5 2 4 2" xfId="4829" xr:uid="{1C7FE43E-E3A1-44AF-B0D7-12180C44D239}"/>
    <cellStyle name="Įprastas 5 2 2 2 5 2 4_8 priedas" xfId="8422" xr:uid="{EDA460FC-0DFC-4F9C-86AD-3A5932069889}"/>
    <cellStyle name="Įprastas 5 2 2 2 5 2 5" xfId="6557" xr:uid="{C81BAB7D-4AF0-4B85-9596-D60EF0A33DA2}"/>
    <cellStyle name="Įprastas 5 2 2 2 5 2 6" xfId="3101" xr:uid="{BE3711D3-B83A-4F3D-9759-FA5DE9CB95F5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 2 2" xfId="1400" xr:uid="{C4A947A7-F7EE-418B-9384-28108EE7295F}"/>
    <cellStyle name="Įprastas 5 2 2 2 5 3 2 2 2" xfId="6472" xr:uid="{8B253924-C30F-4637-A803-8FEED507A6BD}"/>
    <cellStyle name="Įprastas 5 2 2 2 5 3 2 2 3" xfId="8200" xr:uid="{9123979A-3CA2-4F5E-869A-663DBF97D24A}"/>
    <cellStyle name="Įprastas 5 2 2 2 5 3 2 2 4" xfId="4744" xr:uid="{49CD56DC-E0B5-455A-8BDB-49B6CE801711}"/>
    <cellStyle name="Įprastas 5 2 2 2 5 3 2 2_8 priedas" xfId="8424" xr:uid="{29386131-2961-4500-BE5E-71F933D6D172}"/>
    <cellStyle name="Įprastas 5 2 2 2 5 3 2 3" xfId="3016" xr:uid="{A7D1A011-8F4B-49B4-94C7-2083FE8D3520}"/>
    <cellStyle name="Įprastas 5 2 2 2 5 3 2 3 2" xfId="5608" xr:uid="{A86DD63F-D06A-4BDF-AF2A-12E4C545DF16}"/>
    <cellStyle name="Įprastas 5 2 2 2 5 3 2 3_8 priedas" xfId="8425" xr:uid="{FED3D72E-66FC-40B4-B580-068FC10EA7A2}"/>
    <cellStyle name="Įprastas 5 2 2 2 5 3 2 4" xfId="7336" xr:uid="{6EE6D299-4F4C-4713-BDB7-CDE152582168}"/>
    <cellStyle name="Įprastas 5 2 2 2 5 3 2 5" xfId="3880" xr:uid="{C526DD0A-AD6C-48CE-A727-5F6AF10AB2EB}"/>
    <cellStyle name="Įprastas 5 2 2 2 5 3 2_8 priedas" xfId="8423" xr:uid="{703AAFE0-B51C-4490-A2BE-A2718CC62794}"/>
    <cellStyle name="Įprastas 5 2 2 2 5 3 3" xfId="1401" xr:uid="{F48E2993-0184-47C5-A4D7-7A1E9DDA0664}"/>
    <cellStyle name="Įprastas 5 2 2 2 5 3 3 2" xfId="5694" xr:uid="{05D67DF7-0197-4283-BF23-6EB21D04B646}"/>
    <cellStyle name="Įprastas 5 2 2 2 5 3 3 3" xfId="7422" xr:uid="{2CEE4B7D-B894-487D-89E8-81D682FE4CFB}"/>
    <cellStyle name="Įprastas 5 2 2 2 5 3 3 4" xfId="3966" xr:uid="{24C6CFE4-7530-46E4-AEE3-79D8C24CC81A}"/>
    <cellStyle name="Įprastas 5 2 2 2 5 3 3_8 priedas" xfId="8426" xr:uid="{2E83E543-BF87-4194-B1B2-95B1D162B8B4}"/>
    <cellStyle name="Įprastas 5 2 2 2 5 3 4" xfId="2238" xr:uid="{8AA74390-F1BF-4191-9A11-6FBD0187F6CD}"/>
    <cellStyle name="Įprastas 5 2 2 2 5 3 4 2" xfId="4830" xr:uid="{6617908E-0D3B-42F1-8D2A-9D983C1A463D}"/>
    <cellStyle name="Įprastas 5 2 2 2 5 3 4_8 priedas" xfId="8427" xr:uid="{E7B3E289-13CB-43A6-8F40-C9244228021D}"/>
    <cellStyle name="Įprastas 5 2 2 2 5 3 5" xfId="6558" xr:uid="{D1A9E784-2F2A-4C6E-A283-B2029BD5F38C}"/>
    <cellStyle name="Įprastas 5 2 2 2 5 3 6" xfId="3102" xr:uid="{CB65B507-8F30-4884-A57C-C99D34C67238}"/>
    <cellStyle name="Įprastas 5 2 2 2 5 3_8 priedas" xfId="1155" xr:uid="{00000000-0005-0000-0000-00007A000000}"/>
    <cellStyle name="Įprastas 5 2 2 2 5 4" xfId="580" xr:uid="{00000000-0005-0000-0000-00007B000000}"/>
    <cellStyle name="Įprastas 5 2 2 2 5 4 2" xfId="1402" xr:uid="{89444226-3397-4AFC-A260-A468248FF4AA}"/>
    <cellStyle name="Įprastas 5 2 2 2 5 4 2 2" xfId="6184" xr:uid="{AB6F0E1A-900B-4BE3-BCB9-B6A7392F0539}"/>
    <cellStyle name="Įprastas 5 2 2 2 5 4 2 3" xfId="7912" xr:uid="{1FF0E2AD-6D58-437D-BA80-DCF1876E91A2}"/>
    <cellStyle name="Įprastas 5 2 2 2 5 4 2 4" xfId="4456" xr:uid="{5FC0D6DD-0888-4969-8674-D2579F5F8B85}"/>
    <cellStyle name="Įprastas 5 2 2 2 5 4 2_8 priedas" xfId="8429" xr:uid="{5C1575C3-9EE6-4B44-B9B4-22C07F9E3B2A}"/>
    <cellStyle name="Įprastas 5 2 2 2 5 4 3" xfId="2728" xr:uid="{2D0E7AE3-CB4A-44B4-9881-9CFBD48473BF}"/>
    <cellStyle name="Įprastas 5 2 2 2 5 4 3 2" xfId="5320" xr:uid="{340C99F3-072A-4C31-A520-2216741A9F98}"/>
    <cellStyle name="Įprastas 5 2 2 2 5 4 3_8 priedas" xfId="8430" xr:uid="{EABF73A0-BC95-4912-AB4C-678B76A8BB82}"/>
    <cellStyle name="Įprastas 5 2 2 2 5 4 4" xfId="7048" xr:uid="{D4F4E504-C5BC-41CC-8E1D-ACE553673F25}"/>
    <cellStyle name="Įprastas 5 2 2 2 5 4 5" xfId="3592" xr:uid="{18EC068D-4648-4922-AFD9-E20C23E18644}"/>
    <cellStyle name="Įprastas 5 2 2 2 5 4_8 priedas" xfId="8428" xr:uid="{6B5BF734-560C-482C-B707-B9592B825EDF}"/>
    <cellStyle name="Įprastas 5 2 2 2 5 5" xfId="1403" xr:uid="{66D0A327-C80F-4F28-9BD6-AF79C00A2C81}"/>
    <cellStyle name="Įprastas 5 2 2 2 5 5 2" xfId="5692" xr:uid="{E278C5C2-BB17-4740-8B4F-E7744798069B}"/>
    <cellStyle name="Įprastas 5 2 2 2 5 5 3" xfId="7420" xr:uid="{7611812E-FF18-4054-9E3B-811497CAE57D}"/>
    <cellStyle name="Įprastas 5 2 2 2 5 5 4" xfId="3964" xr:uid="{296ACE9A-C7D1-4CFD-A350-24A3BE8A4E70}"/>
    <cellStyle name="Įprastas 5 2 2 2 5 5_8 priedas" xfId="8431" xr:uid="{2F27C9DA-02AC-442F-87C8-C9E7D0A8F342}"/>
    <cellStyle name="Įprastas 5 2 2 2 5 6" xfId="2236" xr:uid="{F346827A-7ACB-4A05-A57A-26A14FACA6C3}"/>
    <cellStyle name="Įprastas 5 2 2 2 5 6 2" xfId="4828" xr:uid="{3450238F-B2F8-475A-B832-31AE22F3209C}"/>
    <cellStyle name="Įprastas 5 2 2 2 5 6_8 priedas" xfId="8432" xr:uid="{3991F347-C522-4A41-809A-6C65FC00BBF9}"/>
    <cellStyle name="Įprastas 5 2 2 2 5 7" xfId="6556" xr:uid="{87FC0DD6-CB01-4D48-B1EA-BCAC7CB5A6A0}"/>
    <cellStyle name="Įprastas 5 2 2 2 5 8" xfId="3100" xr:uid="{213976FD-9750-4A19-97F6-46C40E4A8C7C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 2 2" xfId="1404" xr:uid="{3A72A6F5-211A-4447-A983-A35241B1CD82}"/>
    <cellStyle name="Įprastas 5 2 2 2 6 2 2 2" xfId="6232" xr:uid="{E1801923-EC6D-42C5-9CB9-FE1904E5F060}"/>
    <cellStyle name="Įprastas 5 2 2 2 6 2 2 3" xfId="7960" xr:uid="{C9B03B6D-628A-4DA5-BC1C-9722F7A9193E}"/>
    <cellStyle name="Įprastas 5 2 2 2 6 2 2 4" xfId="4504" xr:uid="{36780C6A-A099-4C31-9F24-8382935B67AF}"/>
    <cellStyle name="Įprastas 5 2 2 2 6 2 2_8 priedas" xfId="8434" xr:uid="{246444DB-6A89-4B47-9A5B-286EEE0B29AC}"/>
    <cellStyle name="Įprastas 5 2 2 2 6 2 3" xfId="2776" xr:uid="{7016FB82-F317-4799-BD38-9F0881063603}"/>
    <cellStyle name="Įprastas 5 2 2 2 6 2 3 2" xfId="5368" xr:uid="{42070AC9-DA0C-4E20-83B4-8BA5D8E67F66}"/>
    <cellStyle name="Įprastas 5 2 2 2 6 2 3_8 priedas" xfId="8435" xr:uid="{8A713E67-E1F9-40F4-BCA6-8B5AD1CBBE3A}"/>
    <cellStyle name="Įprastas 5 2 2 2 6 2 4" xfId="7096" xr:uid="{C74174D6-67C7-4AC4-A8F3-94C61C382558}"/>
    <cellStyle name="Įprastas 5 2 2 2 6 2 5" xfId="3640" xr:uid="{58CE1BAD-EB8C-4E0C-A5F5-9B7CAA625719}"/>
    <cellStyle name="Įprastas 5 2 2 2 6 2_8 priedas" xfId="8433" xr:uid="{DD836FCB-4C12-443E-BB4E-CC4EB757A370}"/>
    <cellStyle name="Įprastas 5 2 2 2 6 3" xfId="1405" xr:uid="{08E6FC34-7436-452F-97AF-5159C0CB57DB}"/>
    <cellStyle name="Įprastas 5 2 2 2 6 3 2" xfId="5695" xr:uid="{6210633B-B28C-47D5-A88A-128D76B9B65F}"/>
    <cellStyle name="Įprastas 5 2 2 2 6 3 3" xfId="7423" xr:uid="{20B21FFA-F8A4-4215-813A-47C7243FCE98}"/>
    <cellStyle name="Įprastas 5 2 2 2 6 3 4" xfId="3967" xr:uid="{EAB382FE-959B-4EB0-9643-63CD7EC1D80A}"/>
    <cellStyle name="Įprastas 5 2 2 2 6 3_8 priedas" xfId="8436" xr:uid="{0CE09F13-2033-451C-967F-0E280473E2E4}"/>
    <cellStyle name="Įprastas 5 2 2 2 6 4" xfId="2239" xr:uid="{E7089CB2-1842-440C-8D13-5652B8E8B3E2}"/>
    <cellStyle name="Įprastas 5 2 2 2 6 4 2" xfId="4831" xr:uid="{0702904C-134F-4645-BE86-F49BEB32E987}"/>
    <cellStyle name="Įprastas 5 2 2 2 6 4_8 priedas" xfId="8437" xr:uid="{ECFDC84B-3B4F-4245-BABF-3DBC06CFBF7E}"/>
    <cellStyle name="Įprastas 5 2 2 2 6 5" xfId="6559" xr:uid="{726FD4BD-744D-42CE-9E7D-31EE31E005EA}"/>
    <cellStyle name="Įprastas 5 2 2 2 6 6" xfId="3103" xr:uid="{5507F96F-A1E4-4CC9-9DC8-E78EF208E14C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 2 2" xfId="1406" xr:uid="{FBA9A42E-F79D-42AC-AA6A-25BB5D7D01B9}"/>
    <cellStyle name="Įprastas 5 2 2 2 7 2 2 2" xfId="6376" xr:uid="{237F1A91-A95B-4D8B-B25C-2F261A2BD29C}"/>
    <cellStyle name="Įprastas 5 2 2 2 7 2 2 3" xfId="8104" xr:uid="{39C399BD-692B-4740-8F04-6534B6E11529}"/>
    <cellStyle name="Įprastas 5 2 2 2 7 2 2 4" xfId="4648" xr:uid="{A9B6B94D-552F-40AC-8780-BEC5FAC466E0}"/>
    <cellStyle name="Įprastas 5 2 2 2 7 2 2_8 priedas" xfId="8439" xr:uid="{55FD9039-D240-4480-AE4D-89C639915A95}"/>
    <cellStyle name="Įprastas 5 2 2 2 7 2 3" xfId="2920" xr:uid="{75B29E68-9E34-406B-919F-6BF8097CB0A5}"/>
    <cellStyle name="Įprastas 5 2 2 2 7 2 3 2" xfId="5512" xr:uid="{77C0CDCA-0355-4D68-B131-344AA68329E5}"/>
    <cellStyle name="Įprastas 5 2 2 2 7 2 3_8 priedas" xfId="8440" xr:uid="{E4FCF1D1-1FA3-4EE2-963A-67121EEC8A71}"/>
    <cellStyle name="Įprastas 5 2 2 2 7 2 4" xfId="7240" xr:uid="{FBB585D1-3825-4ACF-821A-EC920B76386E}"/>
    <cellStyle name="Įprastas 5 2 2 2 7 2 5" xfId="3784" xr:uid="{A64F967F-E76D-45D2-ADC0-C98494FFD67F}"/>
    <cellStyle name="Įprastas 5 2 2 2 7 2_8 priedas" xfId="8438" xr:uid="{B9310C2C-3B69-45CE-B99E-1F1226ADD4F0}"/>
    <cellStyle name="Įprastas 5 2 2 2 7 3" xfId="1407" xr:uid="{342E1E53-EE1C-4BD2-A504-26290E2CA9DF}"/>
    <cellStyle name="Įprastas 5 2 2 2 7 3 2" xfId="5696" xr:uid="{A3B8930D-4297-4170-B1D1-976A6486C304}"/>
    <cellStyle name="Įprastas 5 2 2 2 7 3 3" xfId="7424" xr:uid="{49CF2DAE-3647-4394-9FDD-43DD8664A4F1}"/>
    <cellStyle name="Įprastas 5 2 2 2 7 3 4" xfId="3968" xr:uid="{F59CA875-BF05-47C3-B82E-BC20CC18D840}"/>
    <cellStyle name="Įprastas 5 2 2 2 7 3_8 priedas" xfId="8441" xr:uid="{1D25E5D9-A362-4BF8-B938-5BBA9111A080}"/>
    <cellStyle name="Įprastas 5 2 2 2 7 4" xfId="2240" xr:uid="{B9724553-0911-4E25-913C-08A78E2EAE24}"/>
    <cellStyle name="Įprastas 5 2 2 2 7 4 2" xfId="4832" xr:uid="{CB07DD9D-2572-4FD2-AC56-73493A45D1F3}"/>
    <cellStyle name="Įprastas 5 2 2 2 7 4_8 priedas" xfId="8442" xr:uid="{75076440-9F06-4C08-B98F-8C8399C4B53E}"/>
    <cellStyle name="Įprastas 5 2 2 2 7 5" xfId="6560" xr:uid="{EA6AF62F-9C8F-495F-A00C-556912CA8961}"/>
    <cellStyle name="Įprastas 5 2 2 2 7 6" xfId="3104" xr:uid="{71A71DD1-A61D-46C0-9322-88498063942E}"/>
    <cellStyle name="Įprastas 5 2 2 2 7_8 priedas" xfId="1245" xr:uid="{00000000-0005-0000-0000-000082000000}"/>
    <cellStyle name="Įprastas 5 2 2 2 8" xfId="484" xr:uid="{00000000-0005-0000-0000-000083000000}"/>
    <cellStyle name="Įprastas 5 2 2 2 8 2" xfId="1408" xr:uid="{FE8758C2-B9E6-4269-954D-761B270E6749}"/>
    <cellStyle name="Įprastas 5 2 2 2 8 2 2" xfId="6088" xr:uid="{5522ACB3-5A8C-44A4-83C6-057715ECE249}"/>
    <cellStyle name="Įprastas 5 2 2 2 8 2 3" xfId="7816" xr:uid="{4A7005B8-F893-4065-9075-5EAAABEC7EC8}"/>
    <cellStyle name="Įprastas 5 2 2 2 8 2 4" xfId="4360" xr:uid="{C0F5D9D8-390D-4F16-8AD3-1E8A6F867B1A}"/>
    <cellStyle name="Įprastas 5 2 2 2 8 2_8 priedas" xfId="8444" xr:uid="{0A52D4C2-4CD4-4106-90B1-AB558DD6FB6D}"/>
    <cellStyle name="Įprastas 5 2 2 2 8 3" xfId="2632" xr:uid="{1541F289-2098-441D-9306-028721CB0C5B}"/>
    <cellStyle name="Įprastas 5 2 2 2 8 3 2" xfId="5224" xr:uid="{43093F5D-59EA-4893-BC34-9D709949B393}"/>
    <cellStyle name="Įprastas 5 2 2 2 8 3_8 priedas" xfId="8445" xr:uid="{06F3B43D-36A9-4942-AED1-80EEA8E2024E}"/>
    <cellStyle name="Įprastas 5 2 2 2 8 4" xfId="6952" xr:uid="{7F1848E8-E25C-4712-BF4D-BEC451079DEE}"/>
    <cellStyle name="Įprastas 5 2 2 2 8 5" xfId="3496" xr:uid="{F0A7A5DF-A122-4E1A-A038-D732FB41FE6A}"/>
    <cellStyle name="Įprastas 5 2 2 2 8_8 priedas" xfId="8443" xr:uid="{A2B289A5-CA85-4EEF-B41A-DD28A06C882D}"/>
    <cellStyle name="Įprastas 5 2 2 2 9" xfId="1409" xr:uid="{D40CC87A-BC37-434E-8A53-EFB3991E126F}"/>
    <cellStyle name="Įprastas 5 2 2 2 9 2" xfId="5656" xr:uid="{93F925A2-6C05-4E11-B373-CAE448CE335B}"/>
    <cellStyle name="Įprastas 5 2 2 2 9 3" xfId="7384" xr:uid="{F023A574-2393-4294-8280-15942E6DC4C0}"/>
    <cellStyle name="Įprastas 5 2 2 2 9 4" xfId="3928" xr:uid="{94D99CCC-C2BA-4648-8F91-4395F167D16D}"/>
    <cellStyle name="Įprastas 5 2 2 2 9_8 priedas" xfId="8446" xr:uid="{DE24A97E-4323-4240-9E16-E9F7149BD55C}"/>
    <cellStyle name="Įprastas 5 2 2 2_8 priedas" xfId="37" xr:uid="{00000000-0005-0000-0000-000084000000}"/>
    <cellStyle name="Įprastas 5 2 2 3" xfId="73" xr:uid="{00000000-0005-0000-0000-000085000000}"/>
    <cellStyle name="Įprastas 5 2 2 3 10" xfId="6561" xr:uid="{718A5B6C-6DD8-4743-BBB0-F9D47E6512E6}"/>
    <cellStyle name="Įprastas 5 2 2 3 11" xfId="3105" xr:uid="{35AD9C3B-B4D2-4F90-B274-E7E19FABFF45}"/>
    <cellStyle name="Įprastas 5 2 2 3 2" xfId="74" xr:uid="{00000000-0005-0000-0000-000086000000}"/>
    <cellStyle name="Įprastas 5 2 2 3 2 10" xfId="3106" xr:uid="{6DB434D1-234D-49E5-918C-FD37CE2274DF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 2 2" xfId="1410" xr:uid="{32A3D48D-E864-45F3-B07F-208F8C79208B}"/>
    <cellStyle name="Įprastas 5 2 2 3 2 2 2 2 2 2" xfId="6309" xr:uid="{CC32C3D7-794D-4504-9463-35E4A8AC4359}"/>
    <cellStyle name="Įprastas 5 2 2 3 2 2 2 2 2 3" xfId="8037" xr:uid="{5CA03D42-5322-40D2-90CC-5F2B63550664}"/>
    <cellStyle name="Įprastas 5 2 2 3 2 2 2 2 2 4" xfId="4581" xr:uid="{7F319A55-CDCE-4FE3-B8D4-23FABC7EDFD1}"/>
    <cellStyle name="Įprastas 5 2 2 3 2 2 2 2 2_8 priedas" xfId="8448" xr:uid="{BE1E725C-6DB0-4E2E-972C-63515C104260}"/>
    <cellStyle name="Įprastas 5 2 2 3 2 2 2 2 3" xfId="2853" xr:uid="{F30A96B0-06EB-499F-93DE-096A0D791B0E}"/>
    <cellStyle name="Įprastas 5 2 2 3 2 2 2 2 3 2" xfId="5445" xr:uid="{EBC12C18-F484-45A2-97A2-4CBA24DEB644}"/>
    <cellStyle name="Įprastas 5 2 2 3 2 2 2 2 3_8 priedas" xfId="8449" xr:uid="{6019B703-75DA-4B89-ABAD-2477FA3C3805}"/>
    <cellStyle name="Įprastas 5 2 2 3 2 2 2 2 4" xfId="7173" xr:uid="{9E8458CB-5FB6-42A8-A6B6-7D14C39ADEE1}"/>
    <cellStyle name="Įprastas 5 2 2 3 2 2 2 2 5" xfId="3717" xr:uid="{19D0F967-E74B-4643-8885-50CB5EA81A67}"/>
    <cellStyle name="Įprastas 5 2 2 3 2 2 2 2_8 priedas" xfId="8447" xr:uid="{32D8159A-9B5A-48D5-BD36-0EF77429FFC8}"/>
    <cellStyle name="Įprastas 5 2 2 3 2 2 2 3" xfId="1411" xr:uid="{60E39717-3E8B-4C92-80E4-D28FCED17191}"/>
    <cellStyle name="Įprastas 5 2 2 3 2 2 2 3 2" xfId="5700" xr:uid="{456C68B9-1AC3-4F78-B671-3BD4DDE6F1E6}"/>
    <cellStyle name="Įprastas 5 2 2 3 2 2 2 3 3" xfId="7428" xr:uid="{361F41BB-6B7E-4DF9-8E91-70892E340123}"/>
    <cellStyle name="Įprastas 5 2 2 3 2 2 2 3 4" xfId="3972" xr:uid="{A37431CD-4984-4134-A55A-C18FADA3749E}"/>
    <cellStyle name="Įprastas 5 2 2 3 2 2 2 3_8 priedas" xfId="8450" xr:uid="{8100FC61-B106-4D4B-925E-71D463D138DE}"/>
    <cellStyle name="Įprastas 5 2 2 3 2 2 2 4" xfId="2244" xr:uid="{C0DB9D16-10C3-4855-836C-E7618EF4CCCA}"/>
    <cellStyle name="Įprastas 5 2 2 3 2 2 2 4 2" xfId="4836" xr:uid="{3C9AF791-D1A8-41A8-9EE1-B5DFC3753D58}"/>
    <cellStyle name="Įprastas 5 2 2 3 2 2 2 4_8 priedas" xfId="8451" xr:uid="{40A680D0-CB09-4D6E-ADA8-373D9C428EF5}"/>
    <cellStyle name="Įprastas 5 2 2 3 2 2 2 5" xfId="6564" xr:uid="{E3D69F77-DCB7-40E7-A519-65393542C4BC}"/>
    <cellStyle name="Įprastas 5 2 2 3 2 2 2 6" xfId="3108" xr:uid="{52AD75CD-22A6-40CB-BEBB-C4E0026AF09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 2 2" xfId="1412" xr:uid="{E5A1E3B9-2C46-4867-9476-2ECEA27F2FF6}"/>
    <cellStyle name="Įprastas 5 2 2 3 2 2 3 2 2 2" xfId="6453" xr:uid="{00761A6B-7AA3-4112-8811-C85D8392462A}"/>
    <cellStyle name="Įprastas 5 2 2 3 2 2 3 2 2 3" xfId="8181" xr:uid="{BD8AAA28-8394-4AA9-90D4-371D3F0E6D51}"/>
    <cellStyle name="Įprastas 5 2 2 3 2 2 3 2 2 4" xfId="4725" xr:uid="{F76AF7B4-BB8D-4E04-AD83-6AEAC16471DB}"/>
    <cellStyle name="Įprastas 5 2 2 3 2 2 3 2 2_8 priedas" xfId="8453" xr:uid="{DAC06960-822A-46D6-9DE1-63E982FDB5AC}"/>
    <cellStyle name="Įprastas 5 2 2 3 2 2 3 2 3" xfId="2997" xr:uid="{4AA58C49-DD31-4548-8A3A-C77CC3BD3476}"/>
    <cellStyle name="Įprastas 5 2 2 3 2 2 3 2 3 2" xfId="5589" xr:uid="{BEF9F461-B3FD-44C9-83E1-41B2B28CF445}"/>
    <cellStyle name="Įprastas 5 2 2 3 2 2 3 2 3_8 priedas" xfId="8454" xr:uid="{46E9676C-606B-4B19-88BE-4D4C085FF012}"/>
    <cellStyle name="Įprastas 5 2 2 3 2 2 3 2 4" xfId="7317" xr:uid="{8CC30FDA-18BB-4C9E-A083-6DC45CB727DD}"/>
    <cellStyle name="Įprastas 5 2 2 3 2 2 3 2 5" xfId="3861" xr:uid="{04420598-E23F-4A51-AAEB-FE58280F738B}"/>
    <cellStyle name="Įprastas 5 2 2 3 2 2 3 2_8 priedas" xfId="8452" xr:uid="{7AFFC64C-005C-465E-B3DC-5168F8E31FEB}"/>
    <cellStyle name="Įprastas 5 2 2 3 2 2 3 3" xfId="1413" xr:uid="{9F5A7F11-EE09-4F29-BAC7-E335704579D7}"/>
    <cellStyle name="Įprastas 5 2 2 3 2 2 3 3 2" xfId="5701" xr:uid="{A103C372-C670-4A48-A7BF-2A52103E84D0}"/>
    <cellStyle name="Įprastas 5 2 2 3 2 2 3 3 3" xfId="7429" xr:uid="{563CAB03-B382-496F-99D3-E204B5B16916}"/>
    <cellStyle name="Įprastas 5 2 2 3 2 2 3 3 4" xfId="3973" xr:uid="{A0341B1C-ECC9-47E5-8197-AA7A671D1B9A}"/>
    <cellStyle name="Įprastas 5 2 2 3 2 2 3 3_8 priedas" xfId="8455" xr:uid="{BD4485EC-9E4D-4549-8370-9DFE3916C27C}"/>
    <cellStyle name="Įprastas 5 2 2 3 2 2 3 4" xfId="2245" xr:uid="{C1A2633A-1A51-46F0-9692-12E864586D75}"/>
    <cellStyle name="Įprastas 5 2 2 3 2 2 3 4 2" xfId="4837" xr:uid="{2448B7EA-43B7-40D5-A3D9-BFB897B17511}"/>
    <cellStyle name="Įprastas 5 2 2 3 2 2 3 4_8 priedas" xfId="8456" xr:uid="{781FDF26-31B5-49F3-B1FD-206E30B74229}"/>
    <cellStyle name="Įprastas 5 2 2 3 2 2 3 5" xfId="6565" xr:uid="{590C90B2-2341-4FAD-B6A6-71119A5EF166}"/>
    <cellStyle name="Įprastas 5 2 2 3 2 2 3 6" xfId="3109" xr:uid="{DFA83C89-1D04-4C46-BE10-71732DC0245B}"/>
    <cellStyle name="Įprastas 5 2 2 3 2 2 3_8 priedas" xfId="1179" xr:uid="{00000000-0005-0000-0000-00008D000000}"/>
    <cellStyle name="Įprastas 5 2 2 3 2 2 4" xfId="561" xr:uid="{00000000-0005-0000-0000-00008E000000}"/>
    <cellStyle name="Įprastas 5 2 2 3 2 2 4 2" xfId="1414" xr:uid="{6F0F4B4A-2397-4C9A-AE03-F624A8DB14E0}"/>
    <cellStyle name="Įprastas 5 2 2 3 2 2 4 2 2" xfId="6165" xr:uid="{5B61466A-5A56-4FB1-9BC3-457C663695BE}"/>
    <cellStyle name="Įprastas 5 2 2 3 2 2 4 2 3" xfId="7893" xr:uid="{0DC2FEF4-7C30-4994-8CF6-BA9B19EF7A84}"/>
    <cellStyle name="Įprastas 5 2 2 3 2 2 4 2 4" xfId="4437" xr:uid="{109AB17C-2B53-4890-A4D5-1D38078A872D}"/>
    <cellStyle name="Įprastas 5 2 2 3 2 2 4 2_8 priedas" xfId="8458" xr:uid="{CBDE9FF1-9F7E-4028-9951-A53BC9CF88CC}"/>
    <cellStyle name="Įprastas 5 2 2 3 2 2 4 3" xfId="2709" xr:uid="{D98753B2-E811-430A-8237-AAC5813680B4}"/>
    <cellStyle name="Įprastas 5 2 2 3 2 2 4 3 2" xfId="5301" xr:uid="{7188BE20-DD77-47E0-8DFF-FCEA1D6445D0}"/>
    <cellStyle name="Įprastas 5 2 2 3 2 2 4 3_8 priedas" xfId="8459" xr:uid="{192BAA8F-8F1E-4DF1-B218-D2433CF57B41}"/>
    <cellStyle name="Įprastas 5 2 2 3 2 2 4 4" xfId="7029" xr:uid="{5AFD6D70-21B3-4232-BA6D-B419FBBF4211}"/>
    <cellStyle name="Įprastas 5 2 2 3 2 2 4 5" xfId="3573" xr:uid="{0DA9A134-43AE-4D4F-A1DE-A38A04F613FC}"/>
    <cellStyle name="Įprastas 5 2 2 3 2 2 4_8 priedas" xfId="8457" xr:uid="{D5EE275A-F616-416E-B486-971C508584BA}"/>
    <cellStyle name="Įprastas 5 2 2 3 2 2 5" xfId="1415" xr:uid="{3D07F2DA-EE62-4195-800F-402D8B3774FA}"/>
    <cellStyle name="Įprastas 5 2 2 3 2 2 5 2" xfId="5699" xr:uid="{A413CBEF-203C-4020-8361-9A6A76A81689}"/>
    <cellStyle name="Įprastas 5 2 2 3 2 2 5 3" xfId="7427" xr:uid="{3F55986F-59E6-4DB1-AAF8-C873C558BD0B}"/>
    <cellStyle name="Įprastas 5 2 2 3 2 2 5 4" xfId="3971" xr:uid="{925459B7-547D-42D7-8959-98A1FE687644}"/>
    <cellStyle name="Įprastas 5 2 2 3 2 2 5_8 priedas" xfId="8460" xr:uid="{3CD20077-AC14-4479-A39E-318CAF5E9F0D}"/>
    <cellStyle name="Įprastas 5 2 2 3 2 2 6" xfId="2243" xr:uid="{13BB8386-C54C-4018-BE81-177D6DD8A8DE}"/>
    <cellStyle name="Įprastas 5 2 2 3 2 2 6 2" xfId="4835" xr:uid="{61CB4571-0E5B-4E92-B838-DA004C8AE4E7}"/>
    <cellStyle name="Įprastas 5 2 2 3 2 2 6_8 priedas" xfId="8461" xr:uid="{8A9C9325-0646-43AD-BEF4-67A6F615D239}"/>
    <cellStyle name="Įprastas 5 2 2 3 2 2 7" xfId="6563" xr:uid="{C4D4B1D5-6898-40F5-B5A2-8515FA64B9F5}"/>
    <cellStyle name="Įprastas 5 2 2 3 2 2 8" xfId="3107" xr:uid="{7D752977-9BDA-4FF2-9413-128F31DDF7BC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 2 2" xfId="1416" xr:uid="{ED48E5AA-406B-407B-BA78-62E9CAF15415}"/>
    <cellStyle name="Įprastas 5 2 2 3 2 3 2 2 2 2" xfId="6357" xr:uid="{0F65E031-553B-4734-BF3A-66B175FC3F3F}"/>
    <cellStyle name="Įprastas 5 2 2 3 2 3 2 2 2 3" xfId="8085" xr:uid="{B055A517-3516-4B9B-B1F3-B6B7BA4E99F6}"/>
    <cellStyle name="Įprastas 5 2 2 3 2 3 2 2 2 4" xfId="4629" xr:uid="{73D81D1B-909A-4E6B-A015-AB7B469CBBFB}"/>
    <cellStyle name="Įprastas 5 2 2 3 2 3 2 2 2_8 priedas" xfId="8463" xr:uid="{92F16CBC-09BE-41F2-9155-05A834C812EC}"/>
    <cellStyle name="Įprastas 5 2 2 3 2 3 2 2 3" xfId="2901" xr:uid="{FF2C3844-FC06-4548-8F58-A843789B5E88}"/>
    <cellStyle name="Įprastas 5 2 2 3 2 3 2 2 3 2" xfId="5493" xr:uid="{010E6DBA-B271-44F6-B1F0-24810CECED95}"/>
    <cellStyle name="Įprastas 5 2 2 3 2 3 2 2 3_8 priedas" xfId="8464" xr:uid="{7A910A4F-BA61-4537-B1EC-DE1638200E27}"/>
    <cellStyle name="Įprastas 5 2 2 3 2 3 2 2 4" xfId="7221" xr:uid="{1C96EA4C-89FC-4C7A-BEA9-D65DA7E60595}"/>
    <cellStyle name="Įprastas 5 2 2 3 2 3 2 2 5" xfId="3765" xr:uid="{17240212-A8FE-4648-A5E1-38CE4E5D7D51}"/>
    <cellStyle name="Įprastas 5 2 2 3 2 3 2 2_8 priedas" xfId="8462" xr:uid="{34BE2F9B-8A56-4346-876E-F331728ED29C}"/>
    <cellStyle name="Įprastas 5 2 2 3 2 3 2 3" xfId="1417" xr:uid="{16E27804-D28B-46AC-99C1-B3746EEC66BA}"/>
    <cellStyle name="Įprastas 5 2 2 3 2 3 2 3 2" xfId="5703" xr:uid="{95DED101-4C60-41E6-A6C6-228886B5463F}"/>
    <cellStyle name="Įprastas 5 2 2 3 2 3 2 3 3" xfId="7431" xr:uid="{24E65734-08F5-46C6-99DC-91957F60380C}"/>
    <cellStyle name="Įprastas 5 2 2 3 2 3 2 3 4" xfId="3975" xr:uid="{5FF5B931-8479-4159-A614-47E0426CA1B0}"/>
    <cellStyle name="Įprastas 5 2 2 3 2 3 2 3_8 priedas" xfId="8465" xr:uid="{3C788D9C-D09B-4ADB-9EF3-F92A2A2DAFFA}"/>
    <cellStyle name="Įprastas 5 2 2 3 2 3 2 4" xfId="2247" xr:uid="{F84A1943-399A-4B3D-B6FD-388448BD3153}"/>
    <cellStyle name="Įprastas 5 2 2 3 2 3 2 4 2" xfId="4839" xr:uid="{59B99752-FDF5-4254-82B2-14A82A3AA2DA}"/>
    <cellStyle name="Įprastas 5 2 2 3 2 3 2 4_8 priedas" xfId="8466" xr:uid="{D4C7E37D-8CCF-4D42-ADEE-AA31BCE0226D}"/>
    <cellStyle name="Įprastas 5 2 2 3 2 3 2 5" xfId="6567" xr:uid="{2B1FFDA0-C213-4030-B6A1-667AA0B81D12}"/>
    <cellStyle name="Įprastas 5 2 2 3 2 3 2 6" xfId="3111" xr:uid="{4ADBD643-7A5B-43B5-BBA5-E867856E0073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 2 2" xfId="1418" xr:uid="{EBA5D70D-D57B-44E7-9E7B-7D6CC1B4AE9D}"/>
    <cellStyle name="Įprastas 5 2 2 3 2 3 3 2 2 2" xfId="6501" xr:uid="{9F440AF3-58A9-4539-B484-1C99BAF1063D}"/>
    <cellStyle name="Įprastas 5 2 2 3 2 3 3 2 2 3" xfId="8229" xr:uid="{EE9BEDFB-86FF-4596-A51F-67CE86FFECF9}"/>
    <cellStyle name="Įprastas 5 2 2 3 2 3 3 2 2 4" xfId="4773" xr:uid="{4A99E172-5A6A-4785-8A2B-E7B18EF2A919}"/>
    <cellStyle name="Įprastas 5 2 2 3 2 3 3 2 2_8 priedas" xfId="8468" xr:uid="{381ED401-C284-415F-8C22-E8A8F083B484}"/>
    <cellStyle name="Įprastas 5 2 2 3 2 3 3 2 3" xfId="3045" xr:uid="{BBBAFEBF-090F-497E-BF29-924B96F68F61}"/>
    <cellStyle name="Įprastas 5 2 2 3 2 3 3 2 3 2" xfId="5637" xr:uid="{05134002-E0BE-4684-A672-C2180466EAE3}"/>
    <cellStyle name="Įprastas 5 2 2 3 2 3 3 2 3_8 priedas" xfId="8469" xr:uid="{A76B5BE6-C5D6-4747-B33F-793022293276}"/>
    <cellStyle name="Įprastas 5 2 2 3 2 3 3 2 4" xfId="7365" xr:uid="{AB3E833D-1CD6-4E1A-BFF3-C1CBD63E7D2A}"/>
    <cellStyle name="Įprastas 5 2 2 3 2 3 3 2 5" xfId="3909" xr:uid="{1BFC35CE-FC41-440D-8BA6-AAA3F3E18A9E}"/>
    <cellStyle name="Įprastas 5 2 2 3 2 3 3 2_8 priedas" xfId="8467" xr:uid="{ADEA01F9-7728-419E-A535-A3D9E829159A}"/>
    <cellStyle name="Įprastas 5 2 2 3 2 3 3 3" xfId="1419" xr:uid="{4A9DEBAF-8781-4640-9131-7FC5B1663ADE}"/>
    <cellStyle name="Įprastas 5 2 2 3 2 3 3 3 2" xfId="5704" xr:uid="{BEDF999D-CBE9-4827-833F-90A807B4179C}"/>
    <cellStyle name="Įprastas 5 2 2 3 2 3 3 3 3" xfId="7432" xr:uid="{9358D059-F654-44D7-8BFD-14FDA39D424F}"/>
    <cellStyle name="Įprastas 5 2 2 3 2 3 3 3 4" xfId="3976" xr:uid="{872DDFBB-B774-41E7-94AD-17159EBC6ADD}"/>
    <cellStyle name="Įprastas 5 2 2 3 2 3 3 3_8 priedas" xfId="8470" xr:uid="{D22F08AA-FA45-4FF0-93A3-E9319FBCA84A}"/>
    <cellStyle name="Įprastas 5 2 2 3 2 3 3 4" xfId="2248" xr:uid="{B6870405-DFE4-40DB-948F-0A4288EEF354}"/>
    <cellStyle name="Įprastas 5 2 2 3 2 3 3 4 2" xfId="4840" xr:uid="{A27A618E-DC07-4EC3-B93C-19A05006D4C6}"/>
    <cellStyle name="Įprastas 5 2 2 3 2 3 3 4_8 priedas" xfId="8471" xr:uid="{1676B03B-44F6-4F77-A5B0-6EE527FD37AE}"/>
    <cellStyle name="Įprastas 5 2 2 3 2 3 3 5" xfId="6568" xr:uid="{A0F4CB2C-FF15-49FF-A7E6-492D82C992D5}"/>
    <cellStyle name="Įprastas 5 2 2 3 2 3 3 6" xfId="3112" xr:uid="{1F7A7A1A-5243-4F3F-9F21-17CABA4A02B0}"/>
    <cellStyle name="Įprastas 5 2 2 3 2 3 3_8 priedas" xfId="1131" xr:uid="{00000000-0005-0000-0000-000096000000}"/>
    <cellStyle name="Įprastas 5 2 2 3 2 3 4" xfId="609" xr:uid="{00000000-0005-0000-0000-000097000000}"/>
    <cellStyle name="Įprastas 5 2 2 3 2 3 4 2" xfId="1420" xr:uid="{1FD950BC-21F4-4DDA-8B96-A50A07EF32BF}"/>
    <cellStyle name="Įprastas 5 2 2 3 2 3 4 2 2" xfId="6213" xr:uid="{E6D7228C-6E05-4C44-8945-687A618BD405}"/>
    <cellStyle name="Įprastas 5 2 2 3 2 3 4 2 3" xfId="7941" xr:uid="{9615E78F-2D21-4E60-9B11-2E91F68BA04C}"/>
    <cellStyle name="Įprastas 5 2 2 3 2 3 4 2 4" xfId="4485" xr:uid="{963A72FA-9379-4029-80CB-5000CADF4E22}"/>
    <cellStyle name="Įprastas 5 2 2 3 2 3 4 2_8 priedas" xfId="8473" xr:uid="{E72E287F-EDA0-4FE1-A8C5-CFA2F7C755F1}"/>
    <cellStyle name="Įprastas 5 2 2 3 2 3 4 3" xfId="2757" xr:uid="{EA01F804-3BE9-4755-A557-73531E581285}"/>
    <cellStyle name="Įprastas 5 2 2 3 2 3 4 3 2" xfId="5349" xr:uid="{6E378843-F42A-43E9-B616-94296145CE49}"/>
    <cellStyle name="Įprastas 5 2 2 3 2 3 4 3_8 priedas" xfId="8474" xr:uid="{22BEC605-4693-4CA1-BE95-BABA87D3CC11}"/>
    <cellStyle name="Įprastas 5 2 2 3 2 3 4 4" xfId="7077" xr:uid="{22ECBB44-D5D5-44FA-BB23-0DDA2C304027}"/>
    <cellStyle name="Įprastas 5 2 2 3 2 3 4 5" xfId="3621" xr:uid="{8A3F25A2-1E2C-4C20-BFD3-856B6F86FC4B}"/>
    <cellStyle name="Įprastas 5 2 2 3 2 3 4_8 priedas" xfId="8472" xr:uid="{4DEED3A6-70EF-4EF7-A0BB-C19EDCCE207F}"/>
    <cellStyle name="Įprastas 5 2 2 3 2 3 5" xfId="1421" xr:uid="{6B8DF311-C6D8-4F72-A2D8-C3B29E16A158}"/>
    <cellStyle name="Įprastas 5 2 2 3 2 3 5 2" xfId="5702" xr:uid="{AC22DB83-24A6-4288-8129-88A01A3B37BF}"/>
    <cellStyle name="Įprastas 5 2 2 3 2 3 5 3" xfId="7430" xr:uid="{27B1FC09-C9BF-4567-8EC4-627ED8A922F5}"/>
    <cellStyle name="Įprastas 5 2 2 3 2 3 5 4" xfId="3974" xr:uid="{2E96FDEF-5C68-443E-82BF-DA4815DFA357}"/>
    <cellStyle name="Įprastas 5 2 2 3 2 3 5_8 priedas" xfId="8475" xr:uid="{68CD422A-AF9E-4A54-8326-CA47D0907DE4}"/>
    <cellStyle name="Įprastas 5 2 2 3 2 3 6" xfId="2246" xr:uid="{B0FDD936-C566-4D19-A4B1-6E2BDF74A2ED}"/>
    <cellStyle name="Įprastas 5 2 2 3 2 3 6 2" xfId="4838" xr:uid="{129DB23B-7220-4595-AA88-8849984BE348}"/>
    <cellStyle name="Įprastas 5 2 2 3 2 3 6_8 priedas" xfId="8476" xr:uid="{81C64BC0-BD2C-42CA-866E-D4818049A14F}"/>
    <cellStyle name="Įprastas 5 2 2 3 2 3 7" xfId="6566" xr:uid="{DAC54583-E1CE-4524-AB4C-FDF0B115B593}"/>
    <cellStyle name="Įprastas 5 2 2 3 2 3 8" xfId="3110" xr:uid="{03364797-E70F-424A-BA44-8DDE656E995E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 2 2" xfId="1422" xr:uid="{C9EBC305-8424-41C5-8365-5673622FE8A6}"/>
    <cellStyle name="Įprastas 5 2 2 3 2 4 2 2 2" xfId="6261" xr:uid="{43F3C450-9D89-4172-888F-96BC3F6D0FE5}"/>
    <cellStyle name="Įprastas 5 2 2 3 2 4 2 2 3" xfId="7989" xr:uid="{7BD91594-480B-4EA3-828E-57268CB577B0}"/>
    <cellStyle name="Įprastas 5 2 2 3 2 4 2 2 4" xfId="4533" xr:uid="{7F7927DF-9051-4108-B4D5-527272D66F20}"/>
    <cellStyle name="Įprastas 5 2 2 3 2 4 2 2_8 priedas" xfId="8478" xr:uid="{449334D1-3900-4F68-BF6F-FA8F6607F3A5}"/>
    <cellStyle name="Įprastas 5 2 2 3 2 4 2 3" xfId="2805" xr:uid="{D3B72326-A4F9-4321-8095-4C4101E692F4}"/>
    <cellStyle name="Įprastas 5 2 2 3 2 4 2 3 2" xfId="5397" xr:uid="{8214001A-0124-4B24-A219-D06AD69F1836}"/>
    <cellStyle name="Įprastas 5 2 2 3 2 4 2 3_8 priedas" xfId="8479" xr:uid="{4FF3F029-BFE7-40A9-B89F-3E14554FEF87}"/>
    <cellStyle name="Įprastas 5 2 2 3 2 4 2 4" xfId="7125" xr:uid="{B6AB540E-FC8B-4FF4-A5C6-14206F852417}"/>
    <cellStyle name="Įprastas 5 2 2 3 2 4 2 5" xfId="3669" xr:uid="{FAAF71E5-DAFD-4DE0-A6D1-1B89F7E82CAC}"/>
    <cellStyle name="Įprastas 5 2 2 3 2 4 2_8 priedas" xfId="8477" xr:uid="{AE0C35C1-F557-4A81-8D78-C1129A0FA396}"/>
    <cellStyle name="Įprastas 5 2 2 3 2 4 3" xfId="1423" xr:uid="{ACEBA5FD-71BB-499E-8BB6-5726D1BAE4CE}"/>
    <cellStyle name="Įprastas 5 2 2 3 2 4 3 2" xfId="5705" xr:uid="{9DC72B66-C43A-4237-97A2-1546AB296D6F}"/>
    <cellStyle name="Įprastas 5 2 2 3 2 4 3 3" xfId="7433" xr:uid="{1B1275D2-9CD2-4B1A-9921-738841148479}"/>
    <cellStyle name="Įprastas 5 2 2 3 2 4 3 4" xfId="3977" xr:uid="{E02B9DEF-E552-4B7A-8199-C9DBF0C91010}"/>
    <cellStyle name="Įprastas 5 2 2 3 2 4 3_8 priedas" xfId="8480" xr:uid="{F57BCAE5-DA22-4886-95F1-547844F9A8FC}"/>
    <cellStyle name="Įprastas 5 2 2 3 2 4 4" xfId="2249" xr:uid="{1985A55C-575D-4BBA-9E2C-996EEB041B42}"/>
    <cellStyle name="Įprastas 5 2 2 3 2 4 4 2" xfId="4841" xr:uid="{DFA4852D-48F0-4D06-9FBD-27CFB91FD890}"/>
    <cellStyle name="Įprastas 5 2 2 3 2 4 4_8 priedas" xfId="8481" xr:uid="{94738FB8-3E65-4B1B-9E24-9DF52965D99F}"/>
    <cellStyle name="Įprastas 5 2 2 3 2 4 5" xfId="6569" xr:uid="{EB2C0BCA-BFEE-408D-8341-AFCB95CCAA59}"/>
    <cellStyle name="Įprastas 5 2 2 3 2 4 6" xfId="3113" xr:uid="{1C1177FE-008E-4D43-B25A-784EED896AFA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 2 2" xfId="1424" xr:uid="{76C598D7-EDEB-4780-9A23-9C6B31E8832A}"/>
    <cellStyle name="Įprastas 5 2 2 3 2 5 2 2 2" xfId="6405" xr:uid="{DB9DB278-94CF-4932-A9BA-DE59C2914A15}"/>
    <cellStyle name="Įprastas 5 2 2 3 2 5 2 2 3" xfId="8133" xr:uid="{CA7CE8DA-73BD-4124-A807-E31648606179}"/>
    <cellStyle name="Įprastas 5 2 2 3 2 5 2 2 4" xfId="4677" xr:uid="{5DA02DDB-0BCE-43DB-95D2-A286F5BBDE8F}"/>
    <cellStyle name="Įprastas 5 2 2 3 2 5 2 2_8 priedas" xfId="8483" xr:uid="{8077DFAF-8E2E-4617-994C-C0E1F0E91B6B}"/>
    <cellStyle name="Įprastas 5 2 2 3 2 5 2 3" xfId="2949" xr:uid="{7966743A-7E72-4ECF-8352-196E8DE3BB8F}"/>
    <cellStyle name="Įprastas 5 2 2 3 2 5 2 3 2" xfId="5541" xr:uid="{DA902A64-644B-4A01-9D4E-0D4E1B9AF4B3}"/>
    <cellStyle name="Įprastas 5 2 2 3 2 5 2 3_8 priedas" xfId="8484" xr:uid="{B979F08B-6056-4BC5-AB15-AFB543F824C9}"/>
    <cellStyle name="Įprastas 5 2 2 3 2 5 2 4" xfId="7269" xr:uid="{89F5B2D6-CA8B-4597-8922-1E3E81839848}"/>
    <cellStyle name="Įprastas 5 2 2 3 2 5 2 5" xfId="3813" xr:uid="{9B08FF33-5BB9-44A4-964C-189AB54670BD}"/>
    <cellStyle name="Įprastas 5 2 2 3 2 5 2_8 priedas" xfId="8482" xr:uid="{6B692597-1B73-48C3-BD1E-87ECA25A3F61}"/>
    <cellStyle name="Įprastas 5 2 2 3 2 5 3" xfId="1425" xr:uid="{CD34FB0A-92E3-49BA-A793-A19254BAB473}"/>
    <cellStyle name="Įprastas 5 2 2 3 2 5 3 2" xfId="5706" xr:uid="{44FCBE0E-A9A1-4FA8-AF0C-7553622333DC}"/>
    <cellStyle name="Įprastas 5 2 2 3 2 5 3 3" xfId="7434" xr:uid="{38C3D7E3-5DC7-4993-B268-5714D83CB746}"/>
    <cellStyle name="Įprastas 5 2 2 3 2 5 3 4" xfId="3978" xr:uid="{71666376-2F2D-4A13-8C4B-854F44391C5A}"/>
    <cellStyle name="Įprastas 5 2 2 3 2 5 3_8 priedas" xfId="8485" xr:uid="{F64EB882-ABB6-463A-8CED-682890CD5E26}"/>
    <cellStyle name="Įprastas 5 2 2 3 2 5 4" xfId="2250" xr:uid="{A2DBE422-C429-48F4-A021-3B213A4995F3}"/>
    <cellStyle name="Įprastas 5 2 2 3 2 5 4 2" xfId="4842" xr:uid="{EED5899B-3FCE-4EA7-B2F5-2D61B786F58D}"/>
    <cellStyle name="Įprastas 5 2 2 3 2 5 4_8 priedas" xfId="8486" xr:uid="{64EA5EE0-4D54-4A34-8199-A1C0A7B6BB96}"/>
    <cellStyle name="Įprastas 5 2 2 3 2 5 5" xfId="6570" xr:uid="{3ED2F1B8-D0E8-4F04-BC9B-9A61497F17D8}"/>
    <cellStyle name="Įprastas 5 2 2 3 2 5 6" xfId="3114" xr:uid="{C5CEB142-09A3-49CB-B5D8-A1E87B11FAFC}"/>
    <cellStyle name="Įprastas 5 2 2 3 2 5_8 priedas" xfId="954" xr:uid="{00000000-0005-0000-0000-00009E000000}"/>
    <cellStyle name="Įprastas 5 2 2 3 2 6" xfId="513" xr:uid="{00000000-0005-0000-0000-00009F000000}"/>
    <cellStyle name="Įprastas 5 2 2 3 2 6 2" xfId="1426" xr:uid="{A547CF7A-F6E3-4073-B48F-C9956BE8231B}"/>
    <cellStyle name="Įprastas 5 2 2 3 2 6 2 2" xfId="6117" xr:uid="{46E67418-CAB0-4B38-B95D-6405CE147CC5}"/>
    <cellStyle name="Įprastas 5 2 2 3 2 6 2 3" xfId="7845" xr:uid="{FBDC72F8-9B54-4EE0-BF59-C7BCB9CCC19F}"/>
    <cellStyle name="Įprastas 5 2 2 3 2 6 2 4" xfId="4389" xr:uid="{4117EA3D-5E91-4A98-B440-7ABDD1567115}"/>
    <cellStyle name="Įprastas 5 2 2 3 2 6 2_8 priedas" xfId="8488" xr:uid="{8E757969-B664-4D3C-B63B-1F1C8B8F942E}"/>
    <cellStyle name="Įprastas 5 2 2 3 2 6 3" xfId="2661" xr:uid="{8808C717-E27B-4C49-BBD1-379F24F7A8C8}"/>
    <cellStyle name="Įprastas 5 2 2 3 2 6 3 2" xfId="5253" xr:uid="{C007DD9B-814D-4ACE-988C-CA6111CA48BF}"/>
    <cellStyle name="Įprastas 5 2 2 3 2 6 3_8 priedas" xfId="8489" xr:uid="{4064BD7A-E366-411D-8125-AD8C82ACE8B0}"/>
    <cellStyle name="Įprastas 5 2 2 3 2 6 4" xfId="6981" xr:uid="{A1514455-970F-4E07-93C1-CDB04DAED790}"/>
    <cellStyle name="Įprastas 5 2 2 3 2 6 5" xfId="3525" xr:uid="{7C20C6BB-3263-440C-A8B2-4FFA86CEB4EE}"/>
    <cellStyle name="Įprastas 5 2 2 3 2 6_8 priedas" xfId="8487" xr:uid="{C791C246-ED71-4D8A-9788-C68E4A480C63}"/>
    <cellStyle name="Įprastas 5 2 2 3 2 7" xfId="1427" xr:uid="{80A2E3DB-1478-4DA7-8819-65D099D25927}"/>
    <cellStyle name="Įprastas 5 2 2 3 2 7 2" xfId="5698" xr:uid="{55EF4B03-456B-45E8-80E1-8DF91EF128CC}"/>
    <cellStyle name="Įprastas 5 2 2 3 2 7 3" xfId="7426" xr:uid="{6DFD5232-5207-4A8E-ADD6-7A7EDB1493FD}"/>
    <cellStyle name="Įprastas 5 2 2 3 2 7 4" xfId="3970" xr:uid="{66025EC4-8E5F-4AC3-9CDB-1D59AF4BDE37}"/>
    <cellStyle name="Įprastas 5 2 2 3 2 7_8 priedas" xfId="8490" xr:uid="{4FDCF72A-BFF3-4FE4-BD8F-0CF0E0341E7D}"/>
    <cellStyle name="Įprastas 5 2 2 3 2 8" xfId="2242" xr:uid="{24DE6904-8DE8-4112-BD2F-42BF3025DB8B}"/>
    <cellStyle name="Įprastas 5 2 2 3 2 8 2" xfId="4834" xr:uid="{15424627-06C0-4710-959A-AD255EDE7BF3}"/>
    <cellStyle name="Įprastas 5 2 2 3 2 8_8 priedas" xfId="8491" xr:uid="{4E48FC74-6E92-4479-A880-B6D8867998AB}"/>
    <cellStyle name="Įprastas 5 2 2 3 2 9" xfId="6562" xr:uid="{CFF6C37C-6C13-419C-B240-6026AD90240B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 2 2" xfId="1428" xr:uid="{D071C76A-50E5-4C82-B8CB-5C55B94DCFCE}"/>
    <cellStyle name="Įprastas 5 2 2 3 3 2 2 2 2" xfId="6285" xr:uid="{2C19B854-DBAF-4BB9-A30B-1E6BCAD4C816}"/>
    <cellStyle name="Įprastas 5 2 2 3 3 2 2 2 3" xfId="8013" xr:uid="{01689CE1-7826-4118-9FB4-C15AB4F000F5}"/>
    <cellStyle name="Įprastas 5 2 2 3 3 2 2 2 4" xfId="4557" xr:uid="{66819452-9CAD-4EEB-83ED-18438C57AA39}"/>
    <cellStyle name="Įprastas 5 2 2 3 3 2 2 2_8 priedas" xfId="8493" xr:uid="{E10754A8-F524-42EB-B359-102ACAD02D00}"/>
    <cellStyle name="Įprastas 5 2 2 3 3 2 2 3" xfId="2829" xr:uid="{F48B23BA-A95D-487C-9410-E308F56186AA}"/>
    <cellStyle name="Įprastas 5 2 2 3 3 2 2 3 2" xfId="5421" xr:uid="{D35B4868-5737-4738-9EFB-639F69522A41}"/>
    <cellStyle name="Įprastas 5 2 2 3 3 2 2 3_8 priedas" xfId="8494" xr:uid="{B6F7B1CF-B6BF-4C42-AE7A-254F7AB0DAB5}"/>
    <cellStyle name="Įprastas 5 2 2 3 3 2 2 4" xfId="7149" xr:uid="{7C14C6BC-596B-43EC-91D0-0FB348145AA1}"/>
    <cellStyle name="Įprastas 5 2 2 3 3 2 2 5" xfId="3693" xr:uid="{79C59C10-7E50-4ABE-8434-894ABF4CEDD7}"/>
    <cellStyle name="Įprastas 5 2 2 3 3 2 2_8 priedas" xfId="8492" xr:uid="{5A7EC3BC-EC29-4C0C-9301-0C6DEA5FB10B}"/>
    <cellStyle name="Įprastas 5 2 2 3 3 2 3" xfId="1429" xr:uid="{C2409C2F-0286-4B5D-A9D4-82B909AA9F82}"/>
    <cellStyle name="Įprastas 5 2 2 3 3 2 3 2" xfId="5708" xr:uid="{35F34461-FB35-40EE-AEC9-4323DC44DCCB}"/>
    <cellStyle name="Įprastas 5 2 2 3 3 2 3 3" xfId="7436" xr:uid="{A9A912A0-C8FD-4858-A146-95C0A8FCCB52}"/>
    <cellStyle name="Įprastas 5 2 2 3 3 2 3 4" xfId="3980" xr:uid="{88CCDF7B-3F68-4AB6-AB46-B5CDBC0160C9}"/>
    <cellStyle name="Įprastas 5 2 2 3 3 2 3_8 priedas" xfId="8495" xr:uid="{D80ADD98-60D3-472A-92B8-C3A7797931CA}"/>
    <cellStyle name="Įprastas 5 2 2 3 3 2 4" xfId="2252" xr:uid="{5438227F-64CE-47B7-978F-705FF5722EED}"/>
    <cellStyle name="Įprastas 5 2 2 3 3 2 4 2" xfId="4844" xr:uid="{E4091A35-5543-4AC6-9B30-A3F0A4ECA909}"/>
    <cellStyle name="Įprastas 5 2 2 3 3 2 4_8 priedas" xfId="8496" xr:uid="{593DE829-D22F-4335-B941-BC2854683C62}"/>
    <cellStyle name="Įprastas 5 2 2 3 3 2 5" xfId="6572" xr:uid="{05A58459-A8D5-4AF2-B105-4F24DC4E7C4D}"/>
    <cellStyle name="Įprastas 5 2 2 3 3 2 6" xfId="3116" xr:uid="{41981F2F-2B8A-4EAC-91B7-8D07DC60560E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 2 2" xfId="1430" xr:uid="{9CFD0FEA-EF68-4868-99B3-606C1C4F9BD4}"/>
    <cellStyle name="Įprastas 5 2 2 3 3 3 2 2 2" xfId="6429" xr:uid="{E2E8F67F-8DF9-4B83-86D4-1CA1EF167D5F}"/>
    <cellStyle name="Įprastas 5 2 2 3 3 3 2 2 3" xfId="8157" xr:uid="{41293154-497D-41AA-B49A-38644633661D}"/>
    <cellStyle name="Įprastas 5 2 2 3 3 3 2 2 4" xfId="4701" xr:uid="{E8C35FCB-3307-4B56-BB90-1CCD3195FF76}"/>
    <cellStyle name="Įprastas 5 2 2 3 3 3 2 2_8 priedas" xfId="8498" xr:uid="{E6F30233-C939-4A76-A8BE-D86A9F7F831F}"/>
    <cellStyle name="Įprastas 5 2 2 3 3 3 2 3" xfId="2973" xr:uid="{3DEF0352-68E2-4D3D-89CC-F07831643E76}"/>
    <cellStyle name="Įprastas 5 2 2 3 3 3 2 3 2" xfId="5565" xr:uid="{283EB7D3-9D07-4504-81B7-6FD2B1B29F02}"/>
    <cellStyle name="Įprastas 5 2 2 3 3 3 2 3_8 priedas" xfId="8499" xr:uid="{C240F0B1-20A9-4318-9740-8F8FF282C731}"/>
    <cellStyle name="Įprastas 5 2 2 3 3 3 2 4" xfId="7293" xr:uid="{A9903AAB-927A-49B2-BF21-CFF13F184F90}"/>
    <cellStyle name="Įprastas 5 2 2 3 3 3 2 5" xfId="3837" xr:uid="{866F4653-A443-4DD7-B13B-58C1652E4FE9}"/>
    <cellStyle name="Įprastas 5 2 2 3 3 3 2_8 priedas" xfId="8497" xr:uid="{0C2177CF-2CE7-4B84-82BC-CF54FFA3AB63}"/>
    <cellStyle name="Įprastas 5 2 2 3 3 3 3" xfId="1431" xr:uid="{08F99F70-8F99-4468-A834-BA10249C348E}"/>
    <cellStyle name="Įprastas 5 2 2 3 3 3 3 2" xfId="5709" xr:uid="{C5D8EB13-0B2E-4153-B56F-53E09AF22518}"/>
    <cellStyle name="Įprastas 5 2 2 3 3 3 3 3" xfId="7437" xr:uid="{EE3D9715-0ED7-4FA3-8B2C-6B5FB0032ED4}"/>
    <cellStyle name="Įprastas 5 2 2 3 3 3 3 4" xfId="3981" xr:uid="{5DDB5DEE-12F6-49B8-8847-EFAF280E6462}"/>
    <cellStyle name="Įprastas 5 2 2 3 3 3 3_8 priedas" xfId="8500" xr:uid="{D95B1057-A2BC-43EC-8DD8-6E22B5F0C07B}"/>
    <cellStyle name="Įprastas 5 2 2 3 3 3 4" xfId="2253" xr:uid="{F259449F-63EA-497E-BD11-8A9B08842424}"/>
    <cellStyle name="Įprastas 5 2 2 3 3 3 4 2" xfId="4845" xr:uid="{0485BE5B-7C97-4FD6-8E63-E1024255732B}"/>
    <cellStyle name="Įprastas 5 2 2 3 3 3 4_8 priedas" xfId="8501" xr:uid="{FD5E30C2-A6BF-4B69-9142-2E2F5A1A5B1A}"/>
    <cellStyle name="Įprastas 5 2 2 3 3 3 5" xfId="6573" xr:uid="{90A6A23A-F762-4A78-9A64-09681663A991}"/>
    <cellStyle name="Įprastas 5 2 2 3 3 3 6" xfId="3117" xr:uid="{2B798CC3-EEAD-44F3-BC6D-985DA12DD101}"/>
    <cellStyle name="Įprastas 5 2 2 3 3 3_8 priedas" xfId="1195" xr:uid="{00000000-0005-0000-0000-0000A7000000}"/>
    <cellStyle name="Įprastas 5 2 2 3 3 4" xfId="537" xr:uid="{00000000-0005-0000-0000-0000A8000000}"/>
    <cellStyle name="Įprastas 5 2 2 3 3 4 2" xfId="1432" xr:uid="{620591FD-4A35-49E4-815F-B8620E4F57BF}"/>
    <cellStyle name="Įprastas 5 2 2 3 3 4 2 2" xfId="6141" xr:uid="{2747AC5B-C708-4F6F-A717-C35005693643}"/>
    <cellStyle name="Įprastas 5 2 2 3 3 4 2 3" xfId="7869" xr:uid="{3381FA15-55A0-4600-8FD0-1F1FE0DC48D5}"/>
    <cellStyle name="Įprastas 5 2 2 3 3 4 2 4" xfId="4413" xr:uid="{1D68F291-E924-4D3C-AF81-DE49C4FC61F3}"/>
    <cellStyle name="Įprastas 5 2 2 3 3 4 2_8 priedas" xfId="8503" xr:uid="{366347DD-F79D-4577-8D16-FED3CF65C01C}"/>
    <cellStyle name="Įprastas 5 2 2 3 3 4 3" xfId="2685" xr:uid="{512D80A9-9BEB-4BDA-9C56-624145912D45}"/>
    <cellStyle name="Įprastas 5 2 2 3 3 4 3 2" xfId="5277" xr:uid="{51394199-7EA3-488A-8819-DCD10D0474DB}"/>
    <cellStyle name="Įprastas 5 2 2 3 3 4 3_8 priedas" xfId="8504" xr:uid="{D5CF7363-48C7-4973-8CED-65502FC54523}"/>
    <cellStyle name="Įprastas 5 2 2 3 3 4 4" xfId="7005" xr:uid="{2A1DBA21-044F-47F1-B079-24DDF32E475E}"/>
    <cellStyle name="Įprastas 5 2 2 3 3 4 5" xfId="3549" xr:uid="{B8B0E112-9F12-4BC2-81FD-885F8A4ACB07}"/>
    <cellStyle name="Įprastas 5 2 2 3 3 4_8 priedas" xfId="8502" xr:uid="{323BAFB4-1835-4893-BB86-E2F3133E719F}"/>
    <cellStyle name="Įprastas 5 2 2 3 3 5" xfId="1433" xr:uid="{B2993B8F-1E00-49EC-8047-2CE58BB5F316}"/>
    <cellStyle name="Įprastas 5 2 2 3 3 5 2" xfId="5707" xr:uid="{0F7BD20E-FCE7-4DEC-8881-C134A42CB8B0}"/>
    <cellStyle name="Įprastas 5 2 2 3 3 5 3" xfId="7435" xr:uid="{870A1375-F93D-4BD7-92DF-194F44BF7669}"/>
    <cellStyle name="Įprastas 5 2 2 3 3 5 4" xfId="3979" xr:uid="{C1D776B9-DC38-4AE8-99CE-A1B6205C7D79}"/>
    <cellStyle name="Įprastas 5 2 2 3 3 5_8 priedas" xfId="8505" xr:uid="{13278D73-2E0D-4FDE-85B0-BEFBBF2D0AA7}"/>
    <cellStyle name="Įprastas 5 2 2 3 3 6" xfId="2251" xr:uid="{74DD5765-A445-4E5F-B0F8-3E8EC1B558C5}"/>
    <cellStyle name="Įprastas 5 2 2 3 3 6 2" xfId="4843" xr:uid="{7B4D8A4E-763D-4A68-A41F-D1CF8BA5A905}"/>
    <cellStyle name="Įprastas 5 2 2 3 3 6_8 priedas" xfId="8506" xr:uid="{874ECA01-B7D6-49DF-909B-6CF49FC05164}"/>
    <cellStyle name="Įprastas 5 2 2 3 3 7" xfId="6571" xr:uid="{EEECCF1E-F02D-467D-A9CE-6C0260BB1B61}"/>
    <cellStyle name="Įprastas 5 2 2 3 3 8" xfId="3115" xr:uid="{E830B33C-4A81-4894-9C5D-C8DBDFE0A0D9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 2 2" xfId="1434" xr:uid="{00A8434D-2173-47F9-99CF-ACA5D5BB9351}"/>
    <cellStyle name="Įprastas 5 2 2 3 4 2 2 2 2" xfId="6333" xr:uid="{29F66AD3-59C3-456E-97DD-5DBDD4123B57}"/>
    <cellStyle name="Įprastas 5 2 2 3 4 2 2 2 3" xfId="8061" xr:uid="{82F35BE9-271A-4CEB-989E-4AF4A4E05100}"/>
    <cellStyle name="Įprastas 5 2 2 3 4 2 2 2 4" xfId="4605" xr:uid="{11166055-86DF-4055-88B0-FE368A3A16FE}"/>
    <cellStyle name="Įprastas 5 2 2 3 4 2 2 2_8 priedas" xfId="8508" xr:uid="{529840AE-F702-4715-9DA1-2B691027D2DD}"/>
    <cellStyle name="Įprastas 5 2 2 3 4 2 2 3" xfId="2877" xr:uid="{1E8D994C-7616-4E7B-A897-E7C1A2FB916E}"/>
    <cellStyle name="Įprastas 5 2 2 3 4 2 2 3 2" xfId="5469" xr:uid="{00BF517D-B14F-4E97-9605-B64A9CECCF69}"/>
    <cellStyle name="Įprastas 5 2 2 3 4 2 2 3_8 priedas" xfId="8509" xr:uid="{24A119DA-A7A8-490E-B2E1-89AE75A50AF6}"/>
    <cellStyle name="Įprastas 5 2 2 3 4 2 2 4" xfId="7197" xr:uid="{CA7EFF34-21D8-4BF0-9EC6-D936800E54F0}"/>
    <cellStyle name="Įprastas 5 2 2 3 4 2 2 5" xfId="3741" xr:uid="{E8B80798-3768-4530-B674-5481FD4DE41E}"/>
    <cellStyle name="Įprastas 5 2 2 3 4 2 2_8 priedas" xfId="8507" xr:uid="{EDC76998-FAC1-4BC0-83BF-CAA73F5CD1C8}"/>
    <cellStyle name="Įprastas 5 2 2 3 4 2 3" xfId="1435" xr:uid="{D1997D15-4EC0-449F-9404-76E02DA763AB}"/>
    <cellStyle name="Įprastas 5 2 2 3 4 2 3 2" xfId="5711" xr:uid="{2CA91673-B6CC-44F6-9470-D46AB26E7302}"/>
    <cellStyle name="Įprastas 5 2 2 3 4 2 3 3" xfId="7439" xr:uid="{9519EB21-713F-415C-BAB1-44FBAC675861}"/>
    <cellStyle name="Įprastas 5 2 2 3 4 2 3 4" xfId="3983" xr:uid="{45C2A8B4-6864-44DF-AC5B-7F6FCC25E610}"/>
    <cellStyle name="Įprastas 5 2 2 3 4 2 3_8 priedas" xfId="8510" xr:uid="{15B53A4F-1983-428C-859F-3B2B53C2AE11}"/>
    <cellStyle name="Įprastas 5 2 2 3 4 2 4" xfId="2255" xr:uid="{357DBEAD-8679-40A2-A255-BEE74FFC410A}"/>
    <cellStyle name="Įprastas 5 2 2 3 4 2 4 2" xfId="4847" xr:uid="{324A8685-AAC3-440E-A500-470C6053E165}"/>
    <cellStyle name="Įprastas 5 2 2 3 4 2 4_8 priedas" xfId="8511" xr:uid="{0163D1A0-9830-4C29-A4A4-966BAF12BD0D}"/>
    <cellStyle name="Įprastas 5 2 2 3 4 2 5" xfId="6575" xr:uid="{60DCC7B7-9B46-41AD-943D-7355D45E9829}"/>
    <cellStyle name="Įprastas 5 2 2 3 4 2 6" xfId="3119" xr:uid="{149F83CE-F4CA-4511-B1C6-4F06325E30B7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 2 2" xfId="1436" xr:uid="{D9870E02-0D5A-4427-BC8F-FCA75FE28C0A}"/>
    <cellStyle name="Įprastas 5 2 2 3 4 3 2 2 2" xfId="6477" xr:uid="{5CBC4D94-4A9F-41F3-86CF-4197514D8D67}"/>
    <cellStyle name="Įprastas 5 2 2 3 4 3 2 2 3" xfId="8205" xr:uid="{34233D96-5516-4DFD-91E6-DD6E8010D2A4}"/>
    <cellStyle name="Įprastas 5 2 2 3 4 3 2 2 4" xfId="4749" xr:uid="{2F82AA80-34DE-4172-B51C-52BC66AE663E}"/>
    <cellStyle name="Įprastas 5 2 2 3 4 3 2 2_8 priedas" xfId="8513" xr:uid="{EC6A75DD-B0A4-4102-B931-7211803FF4AB}"/>
    <cellStyle name="Įprastas 5 2 2 3 4 3 2 3" xfId="3021" xr:uid="{A70AF8B1-D140-4548-AFBA-F56A61F5A18F}"/>
    <cellStyle name="Įprastas 5 2 2 3 4 3 2 3 2" xfId="5613" xr:uid="{B528A901-7651-435E-8CCE-480FC966286F}"/>
    <cellStyle name="Įprastas 5 2 2 3 4 3 2 3_8 priedas" xfId="8514" xr:uid="{C8C3E2AF-2BBC-42EC-9181-3E2FB1421FBA}"/>
    <cellStyle name="Įprastas 5 2 2 3 4 3 2 4" xfId="7341" xr:uid="{C9B553A5-3124-4EFC-A84C-F7C17ACECDFF}"/>
    <cellStyle name="Įprastas 5 2 2 3 4 3 2 5" xfId="3885" xr:uid="{04CEAF0D-480B-4914-808D-D76C29AD62A2}"/>
    <cellStyle name="Įprastas 5 2 2 3 4 3 2_8 priedas" xfId="8512" xr:uid="{F11ADC65-F235-46D7-A657-E8191949630D}"/>
    <cellStyle name="Įprastas 5 2 2 3 4 3 3" xfId="1437" xr:uid="{528B09C7-C770-4AE4-BCBD-C6BEA4B80D10}"/>
    <cellStyle name="Įprastas 5 2 2 3 4 3 3 2" xfId="5712" xr:uid="{7964923B-C347-486D-97C5-FC8ADCB50A83}"/>
    <cellStyle name="Įprastas 5 2 2 3 4 3 3 3" xfId="7440" xr:uid="{26CA6784-5205-4051-B5EA-C76FD31DA537}"/>
    <cellStyle name="Įprastas 5 2 2 3 4 3 3 4" xfId="3984" xr:uid="{DE50E80C-7F6C-4A90-BA72-584CAF35DD95}"/>
    <cellStyle name="Įprastas 5 2 2 3 4 3 3_8 priedas" xfId="8515" xr:uid="{AFA82BD2-94DB-4E0F-8978-A5C2A604F478}"/>
    <cellStyle name="Įprastas 5 2 2 3 4 3 4" xfId="2256" xr:uid="{D0717A1C-6144-48C2-8521-DD62AEBB6D85}"/>
    <cellStyle name="Įprastas 5 2 2 3 4 3 4 2" xfId="4848" xr:uid="{0058F6B2-BD48-44C5-AF42-10BE31DD5113}"/>
    <cellStyle name="Įprastas 5 2 2 3 4 3 4_8 priedas" xfId="8516" xr:uid="{565AB025-5F05-40FE-865F-C238CFAE1B3B}"/>
    <cellStyle name="Įprastas 5 2 2 3 4 3 5" xfId="6576" xr:uid="{5E9A3CF6-5D27-4656-82ED-91684929AEFE}"/>
    <cellStyle name="Įprastas 5 2 2 3 4 3 6" xfId="3120" xr:uid="{08864B9B-632B-4848-8BB1-50C81D19AB1B}"/>
    <cellStyle name="Įprastas 5 2 2 3 4 3_8 priedas" xfId="1149" xr:uid="{00000000-0005-0000-0000-0000B0000000}"/>
    <cellStyle name="Įprastas 5 2 2 3 4 4" xfId="585" xr:uid="{00000000-0005-0000-0000-0000B1000000}"/>
    <cellStyle name="Įprastas 5 2 2 3 4 4 2" xfId="1438" xr:uid="{EB06A828-9BA4-41FD-AC5E-6007ECA32B6F}"/>
    <cellStyle name="Įprastas 5 2 2 3 4 4 2 2" xfId="6189" xr:uid="{A8119016-2DFF-406E-B9C0-B92B9753E8F2}"/>
    <cellStyle name="Įprastas 5 2 2 3 4 4 2 3" xfId="7917" xr:uid="{3E757F30-B71E-48ED-B283-3E4225571F7D}"/>
    <cellStyle name="Įprastas 5 2 2 3 4 4 2 4" xfId="4461" xr:uid="{0CBC7D06-A486-4AB7-811A-E3E5C839CC82}"/>
    <cellStyle name="Įprastas 5 2 2 3 4 4 2_8 priedas" xfId="8518" xr:uid="{5921244D-9540-418C-B856-47C8AE1A8B70}"/>
    <cellStyle name="Įprastas 5 2 2 3 4 4 3" xfId="2733" xr:uid="{A20C807C-DCF2-4C43-9CE6-5427C3FF59F3}"/>
    <cellStyle name="Įprastas 5 2 2 3 4 4 3 2" xfId="5325" xr:uid="{927EF6EB-59B0-484C-8308-399EF0B211B1}"/>
    <cellStyle name="Įprastas 5 2 2 3 4 4 3_8 priedas" xfId="8519" xr:uid="{BBFD966C-23B0-4DBC-91FB-8BAEF7C983F3}"/>
    <cellStyle name="Įprastas 5 2 2 3 4 4 4" xfId="7053" xr:uid="{D993F6FE-F3A1-44A5-8F7F-8F88385976F7}"/>
    <cellStyle name="Įprastas 5 2 2 3 4 4 5" xfId="3597" xr:uid="{6C68FE33-C781-4B1C-8F72-A5337AB1CD15}"/>
    <cellStyle name="Įprastas 5 2 2 3 4 4_8 priedas" xfId="8517" xr:uid="{0BC52059-631F-40E7-AA14-9C3F61DC6DA4}"/>
    <cellStyle name="Įprastas 5 2 2 3 4 5" xfId="1439" xr:uid="{DD66C069-B029-42A7-BDAF-4919A9694A90}"/>
    <cellStyle name="Įprastas 5 2 2 3 4 5 2" xfId="5710" xr:uid="{CC5338D4-6FA1-4240-91A1-DE0EE557DDEA}"/>
    <cellStyle name="Įprastas 5 2 2 3 4 5 3" xfId="7438" xr:uid="{18C59BA9-7459-46B7-A75E-2E55ABFF6963}"/>
    <cellStyle name="Įprastas 5 2 2 3 4 5 4" xfId="3982" xr:uid="{053A88A3-6307-4642-84D4-AF24DBD00DFF}"/>
    <cellStyle name="Įprastas 5 2 2 3 4 5_8 priedas" xfId="8520" xr:uid="{B5435DFE-E8D2-4453-8804-43531B83906B}"/>
    <cellStyle name="Įprastas 5 2 2 3 4 6" xfId="2254" xr:uid="{09B47A9D-7C0A-485A-99B7-11565637B4F4}"/>
    <cellStyle name="Įprastas 5 2 2 3 4 6 2" xfId="4846" xr:uid="{755C35D2-CAB0-4CE9-9D0F-9DF8FAAEBA67}"/>
    <cellStyle name="Įprastas 5 2 2 3 4 6_8 priedas" xfId="8521" xr:uid="{A9A8811B-E714-424B-AF3D-92D627FEBB12}"/>
    <cellStyle name="Įprastas 5 2 2 3 4 7" xfId="6574" xr:uid="{AD6A962F-62D9-4C0A-8B81-075EFF900454}"/>
    <cellStyle name="Įprastas 5 2 2 3 4 8" xfId="3118" xr:uid="{BF2D87CA-F806-4BAA-86E0-1175A3B09478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 2 2" xfId="1440" xr:uid="{3B669553-E996-4809-AFB4-DAE4990EA37B}"/>
    <cellStyle name="Įprastas 5 2 2 3 5 2 2 2" xfId="6237" xr:uid="{B16D7822-18FB-46AC-8CE5-3B3C45404C43}"/>
    <cellStyle name="Įprastas 5 2 2 3 5 2 2 3" xfId="7965" xr:uid="{66C16474-A2EB-40AF-B053-04C00B844A70}"/>
    <cellStyle name="Įprastas 5 2 2 3 5 2 2 4" xfId="4509" xr:uid="{D2F8F077-A818-443D-90AF-4FD27D560DF6}"/>
    <cellStyle name="Įprastas 5 2 2 3 5 2 2_8 priedas" xfId="8523" xr:uid="{B68827B1-895E-4FCD-8E8D-8AC8F8C17B87}"/>
    <cellStyle name="Įprastas 5 2 2 3 5 2 3" xfId="2781" xr:uid="{0D25C797-2D9B-466C-B8C9-B64C819667AD}"/>
    <cellStyle name="Įprastas 5 2 2 3 5 2 3 2" xfId="5373" xr:uid="{1272C7DC-22E4-4C35-B632-25B662927F80}"/>
    <cellStyle name="Įprastas 5 2 2 3 5 2 3_8 priedas" xfId="8524" xr:uid="{9E6FBCEB-345F-4355-A4BC-1E36F4650856}"/>
    <cellStyle name="Įprastas 5 2 2 3 5 2 4" xfId="7101" xr:uid="{3B5D8C4A-8570-41D1-9334-55C047919A02}"/>
    <cellStyle name="Įprastas 5 2 2 3 5 2 5" xfId="3645" xr:uid="{FAE8815A-1612-4425-968E-726B54910DB3}"/>
    <cellStyle name="Įprastas 5 2 2 3 5 2_8 priedas" xfId="8522" xr:uid="{C5FF77E7-3394-4466-B382-53E751F33C5C}"/>
    <cellStyle name="Įprastas 5 2 2 3 5 3" xfId="1441" xr:uid="{9B554722-130C-48B4-88D4-5DF5D166BB82}"/>
    <cellStyle name="Įprastas 5 2 2 3 5 3 2" xfId="5713" xr:uid="{17120735-1649-4015-82F9-6ABD43EBBD16}"/>
    <cellStyle name="Įprastas 5 2 2 3 5 3 3" xfId="7441" xr:uid="{3D375303-1E53-4E9E-9004-171F9E1958C2}"/>
    <cellStyle name="Įprastas 5 2 2 3 5 3 4" xfId="3985" xr:uid="{EB1EE05B-8B59-47C8-9B5B-771A0DB5ED06}"/>
    <cellStyle name="Įprastas 5 2 2 3 5 3_8 priedas" xfId="8525" xr:uid="{607896E1-68C5-40BE-9E50-4BBD14D50F39}"/>
    <cellStyle name="Įprastas 5 2 2 3 5 4" xfId="2257" xr:uid="{4FAC7941-2A53-46D3-854C-FC148A09BE68}"/>
    <cellStyle name="Įprastas 5 2 2 3 5 4 2" xfId="4849" xr:uid="{35A0B783-FEBF-4317-B93C-3CA767024C25}"/>
    <cellStyle name="Įprastas 5 2 2 3 5 4_8 priedas" xfId="8526" xr:uid="{4711AF47-EAC3-46D6-816D-79798DB4AC11}"/>
    <cellStyle name="Įprastas 5 2 2 3 5 5" xfId="6577" xr:uid="{509CCABC-E293-4464-AE23-C9CF881BF43A}"/>
    <cellStyle name="Įprastas 5 2 2 3 5 6" xfId="3121" xr:uid="{20259F80-6AC0-4477-8081-0970A5C3A29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 2 2" xfId="1442" xr:uid="{DD076287-448A-4EAB-A618-4D3F9CBFF2C1}"/>
    <cellStyle name="Įprastas 5 2 2 3 6 2 2 2" xfId="6381" xr:uid="{73F17034-1154-4011-9382-BBB464B2CE59}"/>
    <cellStyle name="Įprastas 5 2 2 3 6 2 2 3" xfId="8109" xr:uid="{F6335872-00CB-47A5-AA7F-902F1A803BD4}"/>
    <cellStyle name="Įprastas 5 2 2 3 6 2 2 4" xfId="4653" xr:uid="{4097B594-B015-43F3-884F-8B6B6B69A692}"/>
    <cellStyle name="Įprastas 5 2 2 3 6 2 2_8 priedas" xfId="8528" xr:uid="{D572F03E-C8C0-4DFF-9667-4247D2CDD10E}"/>
    <cellStyle name="Įprastas 5 2 2 3 6 2 3" xfId="2925" xr:uid="{45BE798B-A19F-4D47-A740-7AB86FDE6E0F}"/>
    <cellStyle name="Įprastas 5 2 2 3 6 2 3 2" xfId="5517" xr:uid="{E44F6C17-B051-4FE0-912E-4C7F3DEE7CDD}"/>
    <cellStyle name="Įprastas 5 2 2 3 6 2 3_8 priedas" xfId="8529" xr:uid="{E435B42D-74FB-46E5-A24E-851844E47A7E}"/>
    <cellStyle name="Įprastas 5 2 2 3 6 2 4" xfId="7245" xr:uid="{A34482EF-436F-42E4-A731-5B69EB3AA094}"/>
    <cellStyle name="Įprastas 5 2 2 3 6 2 5" xfId="3789" xr:uid="{627EFE3D-01F7-4AF1-9C6F-0012C4850830}"/>
    <cellStyle name="Įprastas 5 2 2 3 6 2_8 priedas" xfId="8527" xr:uid="{E62CC0CD-EE3E-46AD-8705-E7A8328ACC23}"/>
    <cellStyle name="Įprastas 5 2 2 3 6 3" xfId="1443" xr:uid="{488834ED-2BA7-4547-B973-7F9969DE1008}"/>
    <cellStyle name="Įprastas 5 2 2 3 6 3 2" xfId="5714" xr:uid="{370AC497-7316-40A0-9044-2934D8E53803}"/>
    <cellStyle name="Įprastas 5 2 2 3 6 3 3" xfId="7442" xr:uid="{F961D4EF-909D-4B64-8F72-C6F9D0FAF682}"/>
    <cellStyle name="Įprastas 5 2 2 3 6 3 4" xfId="3986" xr:uid="{ECCAFAB5-4B5E-4B8D-AB29-F8C9315E4308}"/>
    <cellStyle name="Įprastas 5 2 2 3 6 3_8 priedas" xfId="8530" xr:uid="{E9FEC068-6134-4D8A-B748-E9459086E47A}"/>
    <cellStyle name="Įprastas 5 2 2 3 6 4" xfId="2258" xr:uid="{AEA27792-B361-4C2D-B84E-86C267C6C8F7}"/>
    <cellStyle name="Įprastas 5 2 2 3 6 4 2" xfId="4850" xr:uid="{8B8E7600-8124-4675-BFED-7ACAC8BD5A50}"/>
    <cellStyle name="Įprastas 5 2 2 3 6 4_8 priedas" xfId="8531" xr:uid="{A41C1312-21FD-4FF7-A4DE-152CBC72079F}"/>
    <cellStyle name="Įprastas 5 2 2 3 6 5" xfId="6578" xr:uid="{141A397D-A501-4663-AC3F-DE4F30559286}"/>
    <cellStyle name="Įprastas 5 2 2 3 6 6" xfId="3122" xr:uid="{CE6834A6-CA8A-4378-834D-B16593EA4F03}"/>
    <cellStyle name="Įprastas 5 2 2 3 6_8 priedas" xfId="1239" xr:uid="{00000000-0005-0000-0000-0000B8000000}"/>
    <cellStyle name="Įprastas 5 2 2 3 7" xfId="489" xr:uid="{00000000-0005-0000-0000-0000B9000000}"/>
    <cellStyle name="Įprastas 5 2 2 3 7 2" xfId="1444" xr:uid="{576359B6-BA8C-429D-A229-678644762BB2}"/>
    <cellStyle name="Įprastas 5 2 2 3 7 2 2" xfId="6093" xr:uid="{BAFA30B1-853F-4A3D-9683-EA28CE8CF9EE}"/>
    <cellStyle name="Įprastas 5 2 2 3 7 2 3" xfId="7821" xr:uid="{4B6E2510-D4D4-423B-BD39-8E8BBAAA593C}"/>
    <cellStyle name="Įprastas 5 2 2 3 7 2 4" xfId="4365" xr:uid="{24CFA30C-067A-43F4-B998-AA3733555EBC}"/>
    <cellStyle name="Įprastas 5 2 2 3 7 2_8 priedas" xfId="8533" xr:uid="{43AEC75C-D719-4BC5-8CA1-B1C842D383A4}"/>
    <cellStyle name="Įprastas 5 2 2 3 7 3" xfId="2637" xr:uid="{88AED4A3-3046-400F-BFB2-E50E6835B5C0}"/>
    <cellStyle name="Įprastas 5 2 2 3 7 3 2" xfId="5229" xr:uid="{B28098BC-0E17-4696-9281-154ACA7726A3}"/>
    <cellStyle name="Įprastas 5 2 2 3 7 3_8 priedas" xfId="8534" xr:uid="{FDD306B5-6689-42EA-AB25-C0B83DA69E42}"/>
    <cellStyle name="Įprastas 5 2 2 3 7 4" xfId="6957" xr:uid="{ABBFB2F4-E388-4933-926E-6475F83DB7D4}"/>
    <cellStyle name="Įprastas 5 2 2 3 7 5" xfId="3501" xr:uid="{7E124629-69B0-4928-BD25-8BD989454AE5}"/>
    <cellStyle name="Įprastas 5 2 2 3 7_8 priedas" xfId="8532" xr:uid="{878EB56F-8C0A-4BD1-8B95-602D2EE16BD8}"/>
    <cellStyle name="Įprastas 5 2 2 3 8" xfId="1445" xr:uid="{7642A224-FD1B-45BA-ABA8-3ED439C77F70}"/>
    <cellStyle name="Įprastas 5 2 2 3 8 2" xfId="5697" xr:uid="{D7ADEA69-1E82-4051-BBF1-2DC8D126501D}"/>
    <cellStyle name="Įprastas 5 2 2 3 8 3" xfId="7425" xr:uid="{8F44EE40-3877-4588-B717-C4A06933D82D}"/>
    <cellStyle name="Įprastas 5 2 2 3 8 4" xfId="3969" xr:uid="{0D4037DB-4586-49BC-B798-26A7758F6EF6}"/>
    <cellStyle name="Įprastas 5 2 2 3 8_8 priedas" xfId="8535" xr:uid="{841939E9-03A8-47FD-9E07-6A2445183BE5}"/>
    <cellStyle name="Įprastas 5 2 2 3 9" xfId="2241" xr:uid="{F7ACCDA6-6304-401C-B1FD-2C74A2556A45}"/>
    <cellStyle name="Įprastas 5 2 2 3 9 2" xfId="4833" xr:uid="{E253C1ED-1687-4226-95FA-05ABB2C5D5C4}"/>
    <cellStyle name="Įprastas 5 2 2 3 9_8 priedas" xfId="8536" xr:uid="{7E8A649E-B5CB-475E-AC37-6061F9601F71}"/>
    <cellStyle name="Įprastas 5 2 2 3_8 priedas" xfId="979" xr:uid="{00000000-0005-0000-0000-0000BA000000}"/>
    <cellStyle name="Įprastas 5 2 2 4" xfId="91" xr:uid="{00000000-0005-0000-0000-0000BB000000}"/>
    <cellStyle name="Įprastas 5 2 2 4 10" xfId="3123" xr:uid="{2FA80D2A-5B2F-4C8E-9590-0DF7C4EB7D19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 2 2" xfId="1446" xr:uid="{47B44A0B-9E3B-47D1-B745-C8337A248C49}"/>
    <cellStyle name="Įprastas 5 2 2 4 2 2 2 2 2" xfId="6297" xr:uid="{EB99050C-226D-478B-8E23-29CA9C5CF9F0}"/>
    <cellStyle name="Įprastas 5 2 2 4 2 2 2 2 3" xfId="8025" xr:uid="{026EB8B9-FF6D-4541-B786-471038813A49}"/>
    <cellStyle name="Įprastas 5 2 2 4 2 2 2 2 4" xfId="4569" xr:uid="{07D5E127-A1A4-4F59-8C16-CCE58D88CB33}"/>
    <cellStyle name="Įprastas 5 2 2 4 2 2 2 2_8 priedas" xfId="8538" xr:uid="{E1BD86F0-FBE5-42F2-99E9-015AA217CFC3}"/>
    <cellStyle name="Įprastas 5 2 2 4 2 2 2 3" xfId="2841" xr:uid="{51DFC718-2F8E-43C3-86AD-C0FC4C44815B}"/>
    <cellStyle name="Įprastas 5 2 2 4 2 2 2 3 2" xfId="5433" xr:uid="{8950E591-6795-47CD-8FBD-8524FD16617E}"/>
    <cellStyle name="Įprastas 5 2 2 4 2 2 2 3_8 priedas" xfId="8539" xr:uid="{595CF225-6878-4804-A6A0-C430371C5605}"/>
    <cellStyle name="Įprastas 5 2 2 4 2 2 2 4" xfId="7161" xr:uid="{37A11709-B83E-4EA3-92E0-EDC3E0379222}"/>
    <cellStyle name="Įprastas 5 2 2 4 2 2 2 5" xfId="3705" xr:uid="{F92C3FAC-AC86-428F-A8A1-382547A09EBB}"/>
    <cellStyle name="Įprastas 5 2 2 4 2 2 2_8 priedas" xfId="8537" xr:uid="{EF987E2E-ED77-43A4-BBA2-2DC079CE3F71}"/>
    <cellStyle name="Įprastas 5 2 2 4 2 2 3" xfId="1447" xr:uid="{84A408FF-5E60-47CD-B5A3-165745581B98}"/>
    <cellStyle name="Įprastas 5 2 2 4 2 2 3 2" xfId="5717" xr:uid="{4C0D4F98-5EE3-41FB-899F-764947422B5B}"/>
    <cellStyle name="Įprastas 5 2 2 4 2 2 3 3" xfId="7445" xr:uid="{EA90648E-286C-44AD-931D-D5081FDBA793}"/>
    <cellStyle name="Įprastas 5 2 2 4 2 2 3 4" xfId="3989" xr:uid="{033C1752-5DEF-4EC8-B815-8335F052D704}"/>
    <cellStyle name="Įprastas 5 2 2 4 2 2 3_8 priedas" xfId="8540" xr:uid="{4DF5DB5F-BA04-4754-B5C4-C2F60BD08962}"/>
    <cellStyle name="Įprastas 5 2 2 4 2 2 4" xfId="2261" xr:uid="{B4657B59-4956-4B93-9E94-A8744F27F39D}"/>
    <cellStyle name="Įprastas 5 2 2 4 2 2 4 2" xfId="4853" xr:uid="{4618E032-3257-41E1-A611-BF81B5B14735}"/>
    <cellStyle name="Įprastas 5 2 2 4 2 2 4_8 priedas" xfId="8541" xr:uid="{0A707903-3354-4483-B031-F2ED3BE718C3}"/>
    <cellStyle name="Įprastas 5 2 2 4 2 2 5" xfId="6581" xr:uid="{CEFCAC61-C562-4335-8ADD-37A5317B5E03}"/>
    <cellStyle name="Įprastas 5 2 2 4 2 2 6" xfId="3125" xr:uid="{3390AB41-DFA5-4273-B1D4-3FEC6C2A1E6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 2 2" xfId="1448" xr:uid="{A1EE0F78-6C98-47D9-952A-C287F2F91B1E}"/>
    <cellStyle name="Įprastas 5 2 2 4 2 3 2 2 2" xfId="6441" xr:uid="{F13A8FF1-CCA8-4464-A8A4-48684DFABCA7}"/>
    <cellStyle name="Įprastas 5 2 2 4 2 3 2 2 3" xfId="8169" xr:uid="{0ACCBC0B-A686-42EF-8483-F1EB1C636B60}"/>
    <cellStyle name="Įprastas 5 2 2 4 2 3 2 2 4" xfId="4713" xr:uid="{4F6910A9-A65E-4FCF-A72A-338ECA03D1CA}"/>
    <cellStyle name="Įprastas 5 2 2 4 2 3 2 2_8 priedas" xfId="8543" xr:uid="{A10A28EA-5ECE-4921-91F6-FEA8A8387CAB}"/>
    <cellStyle name="Įprastas 5 2 2 4 2 3 2 3" xfId="2985" xr:uid="{8D1D9C55-9A46-42E5-820B-B2799038C010}"/>
    <cellStyle name="Įprastas 5 2 2 4 2 3 2 3 2" xfId="5577" xr:uid="{1261B1CE-84A6-4D94-8D8A-A0F3F91F243F}"/>
    <cellStyle name="Įprastas 5 2 2 4 2 3 2 3_8 priedas" xfId="8544" xr:uid="{060A8F24-CE22-49F2-8FA5-819D4FD2675F}"/>
    <cellStyle name="Įprastas 5 2 2 4 2 3 2 4" xfId="7305" xr:uid="{0BC023AC-BF86-4D37-A94B-BCE504B53545}"/>
    <cellStyle name="Įprastas 5 2 2 4 2 3 2 5" xfId="3849" xr:uid="{124DC744-B482-4328-9EE7-B8D1C4D5FCE8}"/>
    <cellStyle name="Įprastas 5 2 2 4 2 3 2_8 priedas" xfId="8542" xr:uid="{057A796D-A7E2-4BDD-9256-3D322B1CD2AA}"/>
    <cellStyle name="Įprastas 5 2 2 4 2 3 3" xfId="1449" xr:uid="{57B141B7-5822-4BAE-88DD-497E273F5CAA}"/>
    <cellStyle name="Įprastas 5 2 2 4 2 3 3 2" xfId="5718" xr:uid="{E1A4B3B2-5A9D-4149-BEAE-E0078121CC65}"/>
    <cellStyle name="Įprastas 5 2 2 4 2 3 3 3" xfId="7446" xr:uid="{9A6670AD-E8A0-4A69-AA9F-B7EE9CCD0FBE}"/>
    <cellStyle name="Įprastas 5 2 2 4 2 3 3 4" xfId="3990" xr:uid="{E0E9912C-40EF-4B65-AE5A-3CA100C4031A}"/>
    <cellStyle name="Įprastas 5 2 2 4 2 3 3_8 priedas" xfId="8545" xr:uid="{B2BDA7C9-1407-4F4A-A3F9-3826A071F702}"/>
    <cellStyle name="Įprastas 5 2 2 4 2 3 4" xfId="2262" xr:uid="{61E6D733-C971-43A3-8F37-FC71E6B53231}"/>
    <cellStyle name="Įprastas 5 2 2 4 2 3 4 2" xfId="4854" xr:uid="{12CCEA3A-CD9F-45FE-87BD-586E8AC0D817}"/>
    <cellStyle name="Įprastas 5 2 2 4 2 3 4_8 priedas" xfId="8546" xr:uid="{FF841C97-AF7B-431A-A0AA-E9405CF5EEFA}"/>
    <cellStyle name="Įprastas 5 2 2 4 2 3 5" xfId="6582" xr:uid="{E05C56E4-1947-4AF9-9024-03A51E6911C5}"/>
    <cellStyle name="Įprastas 5 2 2 4 2 3 6" xfId="3126" xr:uid="{3467223F-B764-4715-AFE2-A6DA95F1CBE4}"/>
    <cellStyle name="Įprastas 5 2 2 4 2 3_8 priedas" xfId="1085" xr:uid="{00000000-0005-0000-0000-0000C2000000}"/>
    <cellStyle name="Įprastas 5 2 2 4 2 4" xfId="549" xr:uid="{00000000-0005-0000-0000-0000C3000000}"/>
    <cellStyle name="Įprastas 5 2 2 4 2 4 2" xfId="1450" xr:uid="{90D88BBF-9B23-4707-A663-C4272DFE98B2}"/>
    <cellStyle name="Įprastas 5 2 2 4 2 4 2 2" xfId="6153" xr:uid="{D7ADD1F4-8F69-4E73-AD04-02B58F064399}"/>
    <cellStyle name="Įprastas 5 2 2 4 2 4 2 3" xfId="7881" xr:uid="{AED09D10-133B-4CAD-B037-08F4151EF4A4}"/>
    <cellStyle name="Įprastas 5 2 2 4 2 4 2 4" xfId="4425" xr:uid="{A1D819E4-5EE5-4E6D-A79F-4BCCAE9C015F}"/>
    <cellStyle name="Įprastas 5 2 2 4 2 4 2_8 priedas" xfId="8548" xr:uid="{AB724D99-4D66-4C86-9AA9-F7D42CF37087}"/>
    <cellStyle name="Įprastas 5 2 2 4 2 4 3" xfId="2697" xr:uid="{7D11C4F3-6652-48BB-B3B5-FA73A0BEAEBA}"/>
    <cellStyle name="Įprastas 5 2 2 4 2 4 3 2" xfId="5289" xr:uid="{6C9C5BDE-1389-4BCE-ADE2-0F783CB872E4}"/>
    <cellStyle name="Įprastas 5 2 2 4 2 4 3_8 priedas" xfId="8549" xr:uid="{E470940A-4E97-4BFF-A33C-02C3A96DA38B}"/>
    <cellStyle name="Įprastas 5 2 2 4 2 4 4" xfId="7017" xr:uid="{5ECB5F4B-FA99-4B84-9C19-04AB22E32E39}"/>
    <cellStyle name="Įprastas 5 2 2 4 2 4 5" xfId="3561" xr:uid="{7719DDFD-AFCC-43D7-882F-50661A7CEB11}"/>
    <cellStyle name="Įprastas 5 2 2 4 2 4_8 priedas" xfId="8547" xr:uid="{A0E66ABF-A511-41E4-BD26-929B547C77F3}"/>
    <cellStyle name="Įprastas 5 2 2 4 2 5" xfId="1451" xr:uid="{7E8B12B4-FCDB-4E9A-A519-436519611CF1}"/>
    <cellStyle name="Įprastas 5 2 2 4 2 5 2" xfId="5716" xr:uid="{D3411E7D-3F2F-420D-BBC7-B24C9D54B541}"/>
    <cellStyle name="Įprastas 5 2 2 4 2 5 3" xfId="7444" xr:uid="{02CFE1D5-3BBB-4946-B6AF-41CC2E198917}"/>
    <cellStyle name="Įprastas 5 2 2 4 2 5 4" xfId="3988" xr:uid="{F4E5D589-F231-4A47-819C-905F7A2A2ECA}"/>
    <cellStyle name="Įprastas 5 2 2 4 2 5_8 priedas" xfId="8550" xr:uid="{3F137FC8-DCFE-4AD0-887D-24A35F060662}"/>
    <cellStyle name="Įprastas 5 2 2 4 2 6" xfId="2260" xr:uid="{85A9151B-DA97-4E05-8C80-037C6631CBEB}"/>
    <cellStyle name="Įprastas 5 2 2 4 2 6 2" xfId="4852" xr:uid="{1BC1D71C-96A5-4FD5-9F0C-C74D54C33A19}"/>
    <cellStyle name="Įprastas 5 2 2 4 2 6_8 priedas" xfId="8551" xr:uid="{45AE4F68-A4BB-4E23-A46D-235F728134CE}"/>
    <cellStyle name="Įprastas 5 2 2 4 2 7" xfId="6580" xr:uid="{F49B6DAF-D3B8-42DE-AB09-C52BC0E1DCEE}"/>
    <cellStyle name="Įprastas 5 2 2 4 2 8" xfId="3124" xr:uid="{2048A587-30A1-4111-8D57-A8804EB3CFF5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 2 2" xfId="1452" xr:uid="{EF1E06B8-AA42-49CE-B04B-7BC16CB53CD8}"/>
    <cellStyle name="Įprastas 5 2 2 4 3 2 2 2 2" xfId="6345" xr:uid="{5119FE8C-BC82-44AC-9D80-7B2025676F79}"/>
    <cellStyle name="Įprastas 5 2 2 4 3 2 2 2 3" xfId="8073" xr:uid="{AAED1775-964F-4FC9-9C6E-FC9F2CD0455D}"/>
    <cellStyle name="Įprastas 5 2 2 4 3 2 2 2 4" xfId="4617" xr:uid="{A842C315-507B-40E5-A81B-BA0800F5977B}"/>
    <cellStyle name="Įprastas 5 2 2 4 3 2 2 2_8 priedas" xfId="8553" xr:uid="{D74A6BC7-9093-4DB1-BEB8-C24D9B1C68AC}"/>
    <cellStyle name="Įprastas 5 2 2 4 3 2 2 3" xfId="2889" xr:uid="{8C9CA332-0179-479C-AAC5-812EC9703864}"/>
    <cellStyle name="Įprastas 5 2 2 4 3 2 2 3 2" xfId="5481" xr:uid="{DF414BEC-E072-4003-8303-C75312953F8C}"/>
    <cellStyle name="Įprastas 5 2 2 4 3 2 2 3_8 priedas" xfId="8554" xr:uid="{92CEA36A-06C9-4A09-8AB8-F15A2B4B6D10}"/>
    <cellStyle name="Įprastas 5 2 2 4 3 2 2 4" xfId="7209" xr:uid="{6D42C1BE-3D40-4A83-8AD4-E3701ED94C3B}"/>
    <cellStyle name="Įprastas 5 2 2 4 3 2 2 5" xfId="3753" xr:uid="{8E97DB73-4D77-4F52-B5EF-88D73F6562B2}"/>
    <cellStyle name="Įprastas 5 2 2 4 3 2 2_8 priedas" xfId="8552" xr:uid="{E48B0D7D-63C3-4878-9F4B-941CED8BD0DE}"/>
    <cellStyle name="Įprastas 5 2 2 4 3 2 3" xfId="1453" xr:uid="{DF64CAAF-9A75-45C7-9987-78C1697CA792}"/>
    <cellStyle name="Įprastas 5 2 2 4 3 2 3 2" xfId="5720" xr:uid="{46E31DCB-B3A1-4C7B-8D9C-B5D617FD7A49}"/>
    <cellStyle name="Įprastas 5 2 2 4 3 2 3 3" xfId="7448" xr:uid="{9CEAFEBA-34AA-4985-AA29-0D6DDCACDADA}"/>
    <cellStyle name="Įprastas 5 2 2 4 3 2 3 4" xfId="3992" xr:uid="{16C3D6B5-38B2-45E5-850F-4501C7416C6A}"/>
    <cellStyle name="Įprastas 5 2 2 4 3 2 3_8 priedas" xfId="8555" xr:uid="{42F770B3-FB94-440D-9CBD-8B0A049F2485}"/>
    <cellStyle name="Įprastas 5 2 2 4 3 2 4" xfId="2264" xr:uid="{8DBEDC22-A610-42DB-AD9F-734347EEAC03}"/>
    <cellStyle name="Įprastas 5 2 2 4 3 2 4 2" xfId="4856" xr:uid="{4DED757B-D0E7-4C5F-A85D-5F97491DCBEF}"/>
    <cellStyle name="Įprastas 5 2 2 4 3 2 4_8 priedas" xfId="8556" xr:uid="{EB40C38E-BEAE-404F-9FCF-716AFFB317BC}"/>
    <cellStyle name="Įprastas 5 2 2 4 3 2 5" xfId="6584" xr:uid="{EF2C571A-653B-4760-81AC-B31CD1A82BA4}"/>
    <cellStyle name="Įprastas 5 2 2 4 3 2 6" xfId="3128" xr:uid="{2A5D8787-B349-449C-9E7E-50EF2B04A94E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 2 2" xfId="1454" xr:uid="{248D9DB4-957D-4F1F-9A4B-3D333A7DF005}"/>
    <cellStyle name="Įprastas 5 2 2 4 3 3 2 2 2" xfId="6489" xr:uid="{92807C27-5AB5-4B50-8FF2-9B162A860706}"/>
    <cellStyle name="Įprastas 5 2 2 4 3 3 2 2 3" xfId="8217" xr:uid="{834B5042-EBEF-4DEB-80E3-87B250D6C5CE}"/>
    <cellStyle name="Įprastas 5 2 2 4 3 3 2 2 4" xfId="4761" xr:uid="{56AD3A0D-FC13-4249-AC0E-27BD0C60E05B}"/>
    <cellStyle name="Įprastas 5 2 2 4 3 3 2 2_8 priedas" xfId="8558" xr:uid="{A5060EA1-5A63-42FA-BB8F-F5BCA889002A}"/>
    <cellStyle name="Įprastas 5 2 2 4 3 3 2 3" xfId="3033" xr:uid="{D5739066-3E80-4F33-86DE-1147C83680A6}"/>
    <cellStyle name="Įprastas 5 2 2 4 3 3 2 3 2" xfId="5625" xr:uid="{88CEEB38-866D-4735-9444-DDD007D3928A}"/>
    <cellStyle name="Įprastas 5 2 2 4 3 3 2 3_8 priedas" xfId="8559" xr:uid="{76FC3519-C2A6-4295-A799-C5D51F20838D}"/>
    <cellStyle name="Įprastas 5 2 2 4 3 3 2 4" xfId="7353" xr:uid="{CF2D36C3-3EFC-4F79-B146-029A52542793}"/>
    <cellStyle name="Įprastas 5 2 2 4 3 3 2 5" xfId="3897" xr:uid="{AC103288-BDBD-451D-BE3A-8643189BB553}"/>
    <cellStyle name="Įprastas 5 2 2 4 3 3 2_8 priedas" xfId="8557" xr:uid="{5D4DE029-BFBF-44D0-A964-8FF2A15671FF}"/>
    <cellStyle name="Įprastas 5 2 2 4 3 3 3" xfId="1455" xr:uid="{C07FE29C-2018-4DEC-8D2B-BA4B04EC6E82}"/>
    <cellStyle name="Įprastas 5 2 2 4 3 3 3 2" xfId="5721" xr:uid="{DB39B3A6-F11E-4070-85E3-2DFD85166DE6}"/>
    <cellStyle name="Įprastas 5 2 2 4 3 3 3 3" xfId="7449" xr:uid="{5659FE3F-5DED-49A3-B9AA-8AAF2158F2C9}"/>
    <cellStyle name="Įprastas 5 2 2 4 3 3 3 4" xfId="3993" xr:uid="{034C2A67-DC8C-4640-8457-27DA014959D7}"/>
    <cellStyle name="Įprastas 5 2 2 4 3 3 3_8 priedas" xfId="8560" xr:uid="{284E0FA3-A54B-404B-86EA-D8840EFE213E}"/>
    <cellStyle name="Įprastas 5 2 2 4 3 3 4" xfId="2265" xr:uid="{6CE3D4AB-482D-42D1-AE93-BDD045746095}"/>
    <cellStyle name="Įprastas 5 2 2 4 3 3 4 2" xfId="4857" xr:uid="{0C2001DD-28B4-4F8A-A879-6155F6A87C23}"/>
    <cellStyle name="Įprastas 5 2 2 4 3 3 4_8 priedas" xfId="8561" xr:uid="{6C97879B-6D1B-4F8F-977E-D7023D7EA5DC}"/>
    <cellStyle name="Įprastas 5 2 2 4 3 3 5" xfId="6585" xr:uid="{107688D4-7969-4BF6-9B02-6A3E6D3C7E94}"/>
    <cellStyle name="Įprastas 5 2 2 4 3 3 6" xfId="3129" xr:uid="{2133368A-A421-4FAD-8AB6-67FB11AF69DA}"/>
    <cellStyle name="Įprastas 5 2 2 4 3 3_8 priedas" xfId="1037" xr:uid="{00000000-0005-0000-0000-0000CB000000}"/>
    <cellStyle name="Įprastas 5 2 2 4 3 4" xfId="597" xr:uid="{00000000-0005-0000-0000-0000CC000000}"/>
    <cellStyle name="Įprastas 5 2 2 4 3 4 2" xfId="1456" xr:uid="{33F6DC88-1680-4F0F-92FD-1E6A9C7B969B}"/>
    <cellStyle name="Įprastas 5 2 2 4 3 4 2 2" xfId="6201" xr:uid="{3B432910-9B55-4188-B637-960C1A3DFABE}"/>
    <cellStyle name="Įprastas 5 2 2 4 3 4 2 3" xfId="7929" xr:uid="{03718007-5D65-4562-8326-6B4A1AD20BAB}"/>
    <cellStyle name="Įprastas 5 2 2 4 3 4 2 4" xfId="4473" xr:uid="{3444428E-88AA-452E-B035-3DF3C39CC127}"/>
    <cellStyle name="Įprastas 5 2 2 4 3 4 2_8 priedas" xfId="8563" xr:uid="{EB55D816-A49A-453C-809B-34D4FDB842A0}"/>
    <cellStyle name="Įprastas 5 2 2 4 3 4 3" xfId="2745" xr:uid="{542DE64E-F63F-4DBA-824C-278F042A1537}"/>
    <cellStyle name="Įprastas 5 2 2 4 3 4 3 2" xfId="5337" xr:uid="{5588EF34-5852-42F9-9559-9E84DE1A1C0D}"/>
    <cellStyle name="Įprastas 5 2 2 4 3 4 3_8 priedas" xfId="8564" xr:uid="{2DA9C554-A42E-4BF9-9CCF-2FA8C0EE4E7F}"/>
    <cellStyle name="Įprastas 5 2 2 4 3 4 4" xfId="7065" xr:uid="{942C0093-FD85-4472-85EF-B3241C4C0728}"/>
    <cellStyle name="Įprastas 5 2 2 4 3 4 5" xfId="3609" xr:uid="{B796C3F4-31A6-42C7-88DB-B934892D98AD}"/>
    <cellStyle name="Įprastas 5 2 2 4 3 4_8 priedas" xfId="8562" xr:uid="{AA306E33-0229-4281-87EB-9E19BF9FAA43}"/>
    <cellStyle name="Įprastas 5 2 2 4 3 5" xfId="1457" xr:uid="{47BB5D14-AD72-4809-8952-3FC413D15752}"/>
    <cellStyle name="Įprastas 5 2 2 4 3 5 2" xfId="5719" xr:uid="{EF4F26A8-3A98-402F-9F3F-32BA53995717}"/>
    <cellStyle name="Įprastas 5 2 2 4 3 5 3" xfId="7447" xr:uid="{3425290D-C8F4-464A-B2D8-DE43048EFCD3}"/>
    <cellStyle name="Įprastas 5 2 2 4 3 5 4" xfId="3991" xr:uid="{A775FA48-953E-42F7-9490-E9F5914D1C3A}"/>
    <cellStyle name="Įprastas 5 2 2 4 3 5_8 priedas" xfId="8565" xr:uid="{86BF7369-9A62-4C6C-ACB5-4A7509F6AB3F}"/>
    <cellStyle name="Įprastas 5 2 2 4 3 6" xfId="2263" xr:uid="{CE960126-7DFB-4FF8-A2C8-DFAE428A1613}"/>
    <cellStyle name="Įprastas 5 2 2 4 3 6 2" xfId="4855" xr:uid="{7DB3EEBE-4816-4B38-AEDB-23B093A4BA5D}"/>
    <cellStyle name="Įprastas 5 2 2 4 3 6_8 priedas" xfId="8566" xr:uid="{A1C82A85-95A6-4395-8369-CD620823AF99}"/>
    <cellStyle name="Įprastas 5 2 2 4 3 7" xfId="6583" xr:uid="{FD150564-1E55-403F-A3F3-174DA8CE697A}"/>
    <cellStyle name="Įprastas 5 2 2 4 3 8" xfId="3127" xr:uid="{0588A61D-2AD4-4A1B-BE21-8F889C796AD4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 2 2" xfId="1458" xr:uid="{3D087104-500F-4DAF-98E3-607FB3287F32}"/>
    <cellStyle name="Įprastas 5 2 2 4 4 2 2 2" xfId="6249" xr:uid="{BA403FD0-565F-4C14-8433-6F20FB3C5C0B}"/>
    <cellStyle name="Įprastas 5 2 2 4 4 2 2 3" xfId="7977" xr:uid="{85E673C5-C9F1-4B4B-A91C-8936A66A7B5A}"/>
    <cellStyle name="Įprastas 5 2 2 4 4 2 2 4" xfId="4521" xr:uid="{001CA169-1770-4942-BBCE-18B4B5093FD6}"/>
    <cellStyle name="Įprastas 5 2 2 4 4 2 2_8 priedas" xfId="8568" xr:uid="{FD98C0AD-66AC-426D-A2CB-5E5E35B455A0}"/>
    <cellStyle name="Įprastas 5 2 2 4 4 2 3" xfId="2793" xr:uid="{6A03990E-BB8B-41CD-B389-7067DE457981}"/>
    <cellStyle name="Įprastas 5 2 2 4 4 2 3 2" xfId="5385" xr:uid="{13DA91BA-9398-425D-AFBA-A3955266E341}"/>
    <cellStyle name="Įprastas 5 2 2 4 4 2 3_8 priedas" xfId="8569" xr:uid="{67BF06F8-B91F-4912-A2A1-18F6BC6A97C1}"/>
    <cellStyle name="Įprastas 5 2 2 4 4 2 4" xfId="7113" xr:uid="{758E17D1-6DD2-4DE4-8DD6-4D4BC465830B}"/>
    <cellStyle name="Įprastas 5 2 2 4 4 2 5" xfId="3657" xr:uid="{1D7296DA-F973-4BCB-B7D1-CD4B19BD566D}"/>
    <cellStyle name="Įprastas 5 2 2 4 4 2_8 priedas" xfId="8567" xr:uid="{BA8C3AF9-3799-426B-BB6F-EA906A4D9BF7}"/>
    <cellStyle name="Įprastas 5 2 2 4 4 3" xfId="1459" xr:uid="{F68D0FBA-95AC-43DF-9CCC-B2E8B6989B77}"/>
    <cellStyle name="Įprastas 5 2 2 4 4 3 2" xfId="5722" xr:uid="{C82F4602-4CFC-44A8-906F-B1641195FA58}"/>
    <cellStyle name="Įprastas 5 2 2 4 4 3 3" xfId="7450" xr:uid="{A14906DB-EDAD-41B7-9738-ED4D5C0BCF10}"/>
    <cellStyle name="Įprastas 5 2 2 4 4 3 4" xfId="3994" xr:uid="{BDBA5AF2-04B4-4DA6-A587-635827541536}"/>
    <cellStyle name="Įprastas 5 2 2 4 4 3_8 priedas" xfId="8570" xr:uid="{EE7123EC-4D69-4D2B-89CA-3B486E14D5EF}"/>
    <cellStyle name="Įprastas 5 2 2 4 4 4" xfId="2266" xr:uid="{038B8359-E8EF-4B53-B4D1-4AF5EBD148DC}"/>
    <cellStyle name="Įprastas 5 2 2 4 4 4 2" xfId="4858" xr:uid="{D780DDB8-AC21-42DF-A995-BB02452A8AFE}"/>
    <cellStyle name="Įprastas 5 2 2 4 4 4_8 priedas" xfId="8571" xr:uid="{FAD95E85-3923-48FF-BB3B-3CEACC4FA3CC}"/>
    <cellStyle name="Įprastas 5 2 2 4 4 5" xfId="6586" xr:uid="{4588CC37-5068-4736-8143-4C521AACA733}"/>
    <cellStyle name="Įprastas 5 2 2 4 4 6" xfId="3130" xr:uid="{11B4FD6F-F935-4597-90DD-87A702E8AC8F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 2 2" xfId="1460" xr:uid="{5D84DD8C-9E6B-4E83-81E1-346D7643B2DE}"/>
    <cellStyle name="Įprastas 5 2 2 4 5 2 2 2" xfId="6393" xr:uid="{C4410873-CE3F-4E4D-B90F-F9C383502440}"/>
    <cellStyle name="Įprastas 5 2 2 4 5 2 2 3" xfId="8121" xr:uid="{8F65B2F4-987F-4321-8488-880E98A85B39}"/>
    <cellStyle name="Įprastas 5 2 2 4 5 2 2 4" xfId="4665" xr:uid="{3030A67D-9A4B-473B-9263-8B7548B1F63B}"/>
    <cellStyle name="Įprastas 5 2 2 4 5 2 2_8 priedas" xfId="8573" xr:uid="{17C457D0-8D3D-4546-9A3F-01E179DDFE4B}"/>
    <cellStyle name="Įprastas 5 2 2 4 5 2 3" xfId="2937" xr:uid="{50EBD3B8-B5EB-4D70-ACC3-8C8F1BABFD3A}"/>
    <cellStyle name="Įprastas 5 2 2 4 5 2 3 2" xfId="5529" xr:uid="{B8BFA63C-3EB5-4F9B-843C-6B7D1C8E5258}"/>
    <cellStyle name="Įprastas 5 2 2 4 5 2 3_8 priedas" xfId="8574" xr:uid="{A872E574-8D6B-45AD-A90C-F0CDA9AE8EBB}"/>
    <cellStyle name="Įprastas 5 2 2 4 5 2 4" xfId="7257" xr:uid="{A29008AC-F5E3-451D-8622-4BBA3E91D8B7}"/>
    <cellStyle name="Įprastas 5 2 2 4 5 2 5" xfId="3801" xr:uid="{FB0AB72F-5277-4EA2-8BA2-0BDB7E2C6A21}"/>
    <cellStyle name="Įprastas 5 2 2 4 5 2_8 priedas" xfId="8572" xr:uid="{8297B716-FFD2-47AF-BDCA-E49D6CAC8A21}"/>
    <cellStyle name="Įprastas 5 2 2 4 5 3" xfId="1461" xr:uid="{3F58703F-33A3-4E79-88CA-7E7C80E07E29}"/>
    <cellStyle name="Įprastas 5 2 2 4 5 3 2" xfId="5723" xr:uid="{89CC5BA1-B8DC-4F46-800C-A325446B9AB0}"/>
    <cellStyle name="Įprastas 5 2 2 4 5 3 3" xfId="7451" xr:uid="{0EAF8DC4-3324-4AAA-A5C1-9C1A82D80D6E}"/>
    <cellStyle name="Įprastas 5 2 2 4 5 3 4" xfId="3995" xr:uid="{0B50DF2F-7F42-4DFE-B8A9-E4B2AB0C011D}"/>
    <cellStyle name="Įprastas 5 2 2 4 5 3_8 priedas" xfId="8575" xr:uid="{DE4188EC-2617-4E14-A0C3-A63BD77D7FF0}"/>
    <cellStyle name="Įprastas 5 2 2 4 5 4" xfId="2267" xr:uid="{A9DFC75E-FDA9-4CC5-BA61-643C530E15A7}"/>
    <cellStyle name="Įprastas 5 2 2 4 5 4 2" xfId="4859" xr:uid="{8EEE9605-70A0-4F96-93C8-71AE2E56D1F3}"/>
    <cellStyle name="Įprastas 5 2 2 4 5 4_8 priedas" xfId="8576" xr:uid="{52987603-0B8D-4F86-A881-91E9A7C8CFEB}"/>
    <cellStyle name="Įprastas 5 2 2 4 5 5" xfId="6587" xr:uid="{F5BCEE2A-C7B9-4165-A87C-13D264B310DC}"/>
    <cellStyle name="Įprastas 5 2 2 4 5 6" xfId="3131" xr:uid="{D7CF3FC0-0661-4076-9BA9-875C39ACDAA6}"/>
    <cellStyle name="Įprastas 5 2 2 4 5_8 priedas" xfId="1125" xr:uid="{00000000-0005-0000-0000-0000D3000000}"/>
    <cellStyle name="Įprastas 5 2 2 4 6" xfId="501" xr:uid="{00000000-0005-0000-0000-0000D4000000}"/>
    <cellStyle name="Įprastas 5 2 2 4 6 2" xfId="1462" xr:uid="{F3814C23-FE51-4715-8C20-A9B66FAD3296}"/>
    <cellStyle name="Įprastas 5 2 2 4 6 2 2" xfId="6105" xr:uid="{57917FAC-D8E4-4178-8846-9869E8DD346B}"/>
    <cellStyle name="Įprastas 5 2 2 4 6 2 3" xfId="7833" xr:uid="{B841561B-C67D-40A7-84A6-ECCBF67A6319}"/>
    <cellStyle name="Įprastas 5 2 2 4 6 2 4" xfId="4377" xr:uid="{664AEECC-267F-4B55-AE46-5D9DC18E6745}"/>
    <cellStyle name="Įprastas 5 2 2 4 6 2_8 priedas" xfId="8578" xr:uid="{AC2B55A4-E45D-4448-B783-5F84E8D8347D}"/>
    <cellStyle name="Įprastas 5 2 2 4 6 3" xfId="2649" xr:uid="{E79F246E-7103-43BB-95D9-8634F33D4330}"/>
    <cellStyle name="Įprastas 5 2 2 4 6 3 2" xfId="5241" xr:uid="{879C5DB5-346A-4E3F-9163-9E5D44214B59}"/>
    <cellStyle name="Įprastas 5 2 2 4 6 3_8 priedas" xfId="8579" xr:uid="{E3D13789-48E0-4F78-B1A9-ED59F3FFE676}"/>
    <cellStyle name="Įprastas 5 2 2 4 6 4" xfId="6969" xr:uid="{D4E760AE-A808-4C52-9481-7ABABCC3595F}"/>
    <cellStyle name="Įprastas 5 2 2 4 6 5" xfId="3513" xr:uid="{03E05AFE-6AE9-4222-94AB-9E8EBFE230F8}"/>
    <cellStyle name="Įprastas 5 2 2 4 6_8 priedas" xfId="8577" xr:uid="{BB330A3C-EDDD-4CA9-9533-1E31E1FCA72D}"/>
    <cellStyle name="Įprastas 5 2 2 4 7" xfId="1463" xr:uid="{68680FAC-B51D-4E34-B9D6-07A794A2F269}"/>
    <cellStyle name="Įprastas 5 2 2 4 7 2" xfId="5715" xr:uid="{3D73CE8B-D435-4517-94A9-8037A825ECC3}"/>
    <cellStyle name="Įprastas 5 2 2 4 7 3" xfId="7443" xr:uid="{53CFFAB7-A088-462A-898E-E39D631EA206}"/>
    <cellStyle name="Įprastas 5 2 2 4 7 4" xfId="3987" xr:uid="{C09DE83F-DCDF-41AB-8047-95DCB372D45D}"/>
    <cellStyle name="Įprastas 5 2 2 4 7_8 priedas" xfId="8580" xr:uid="{252063D2-8871-4526-AD3B-F06E7EB1A774}"/>
    <cellStyle name="Įprastas 5 2 2 4 8" xfId="2259" xr:uid="{1DE4B9CF-2E55-4A9B-BB9D-BD8748D73F05}"/>
    <cellStyle name="Įprastas 5 2 2 4 8 2" xfId="4851" xr:uid="{6969290F-E9C3-4B1B-A4C2-9990C654543B}"/>
    <cellStyle name="Įprastas 5 2 2 4 8_8 priedas" xfId="8581" xr:uid="{34B6642B-40D4-4CFD-A0C1-C5EF797A3B70}"/>
    <cellStyle name="Įprastas 5 2 2 4 9" xfId="6579" xr:uid="{12C6E26E-486D-411C-BA51-2FA59AB6CF4A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 2 2" xfId="1464" xr:uid="{65B9D789-2055-4CCA-9239-D5DD510BF221}"/>
    <cellStyle name="Įprastas 5 2 2 5 2 2 2 2" xfId="6273" xr:uid="{3EDD5D21-920D-4A8F-A5FE-242050EEC665}"/>
    <cellStyle name="Įprastas 5 2 2 5 2 2 2 3" xfId="8001" xr:uid="{63EB4297-E21F-4A9C-8CF9-F96B80AD021E}"/>
    <cellStyle name="Įprastas 5 2 2 5 2 2 2 4" xfId="4545" xr:uid="{C7DC825D-8CEA-499E-ABCD-70AA74157232}"/>
    <cellStyle name="Įprastas 5 2 2 5 2 2 2_8 priedas" xfId="8583" xr:uid="{A5E17422-EBA4-4B60-9DC1-7656B45BCF5F}"/>
    <cellStyle name="Įprastas 5 2 2 5 2 2 3" xfId="2817" xr:uid="{860D90FF-CC68-4283-B7E9-F54BC0E1A784}"/>
    <cellStyle name="Įprastas 5 2 2 5 2 2 3 2" xfId="5409" xr:uid="{AACCF028-4047-44A2-A890-529596726652}"/>
    <cellStyle name="Įprastas 5 2 2 5 2 2 3_8 priedas" xfId="8584" xr:uid="{DAD7C76B-EFCA-4754-AA72-E7CEEE6F05F0}"/>
    <cellStyle name="Įprastas 5 2 2 5 2 2 4" xfId="7137" xr:uid="{6A17C041-646E-4D7D-9D9E-49DE794CDAD5}"/>
    <cellStyle name="Įprastas 5 2 2 5 2 2 5" xfId="3681" xr:uid="{FE160BEF-08E8-46D7-B89F-004B95485777}"/>
    <cellStyle name="Įprastas 5 2 2 5 2 2_8 priedas" xfId="8582" xr:uid="{8B3D8C30-A697-49C3-A6D0-52B09F12BD4F}"/>
    <cellStyle name="Įprastas 5 2 2 5 2 3" xfId="1465" xr:uid="{2ADA449C-D3E3-46EF-884C-2F1FA0A7D1A4}"/>
    <cellStyle name="Įprastas 5 2 2 5 2 3 2" xfId="5725" xr:uid="{04292839-92C6-4D57-A21A-ECAFF2151AD9}"/>
    <cellStyle name="Įprastas 5 2 2 5 2 3 3" xfId="7453" xr:uid="{28D5C7CD-BC43-49E6-A8BF-6C164D48515F}"/>
    <cellStyle name="Įprastas 5 2 2 5 2 3 4" xfId="3997" xr:uid="{41D6FEED-F0BC-4636-B6E9-D7714E189573}"/>
    <cellStyle name="Įprastas 5 2 2 5 2 3_8 priedas" xfId="8585" xr:uid="{F243DFDB-4F2A-46FA-9A7D-CC88BB2A9824}"/>
    <cellStyle name="Įprastas 5 2 2 5 2 4" xfId="2269" xr:uid="{17430D26-CD7E-40A7-B959-5C288419C818}"/>
    <cellStyle name="Įprastas 5 2 2 5 2 4 2" xfId="4861" xr:uid="{045B5AE3-B0FA-40D5-9562-8C08FB68172F}"/>
    <cellStyle name="Įprastas 5 2 2 5 2 4_8 priedas" xfId="8586" xr:uid="{63225697-37F7-4417-B3A3-A929BD875234}"/>
    <cellStyle name="Įprastas 5 2 2 5 2 5" xfId="6589" xr:uid="{5C458D8B-0D91-47CB-8FFB-A1DA93F79009}"/>
    <cellStyle name="Įprastas 5 2 2 5 2 6" xfId="3133" xr:uid="{D3DFCA0E-AEF4-4C57-A1DD-DC4042CA7F5B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 2 2" xfId="1466" xr:uid="{63FF1B0B-2E56-4C72-9BB9-A977FB7DE9C4}"/>
    <cellStyle name="Įprastas 5 2 2 5 3 2 2 2" xfId="6417" xr:uid="{E8570E93-EBD8-40BC-8E69-4B4A5A1A0151}"/>
    <cellStyle name="Įprastas 5 2 2 5 3 2 2 3" xfId="8145" xr:uid="{D8F34626-02B6-4F3A-8334-772643DD20BE}"/>
    <cellStyle name="Įprastas 5 2 2 5 3 2 2 4" xfId="4689" xr:uid="{071504FE-7BDD-4B5A-9668-A9427FA747C5}"/>
    <cellStyle name="Įprastas 5 2 2 5 3 2 2_8 priedas" xfId="8588" xr:uid="{1EABFF20-2514-480A-B1B5-184B72CE9D93}"/>
    <cellStyle name="Įprastas 5 2 2 5 3 2 3" xfId="2961" xr:uid="{7698A21B-61DC-491F-B940-B44A9A629C35}"/>
    <cellStyle name="Įprastas 5 2 2 5 3 2 3 2" xfId="5553" xr:uid="{D4B9C7E6-D988-4A66-A7EC-1AE6F3B34526}"/>
    <cellStyle name="Įprastas 5 2 2 5 3 2 3_8 priedas" xfId="8589" xr:uid="{A24C7CF5-F298-4F42-8972-A70FA98A4B56}"/>
    <cellStyle name="Įprastas 5 2 2 5 3 2 4" xfId="7281" xr:uid="{EE91258E-FCC0-4E8D-8014-38EE22BF0123}"/>
    <cellStyle name="Įprastas 5 2 2 5 3 2 5" xfId="3825" xr:uid="{A6A4982E-5BB9-4C69-9BB7-821F3057FFAB}"/>
    <cellStyle name="Įprastas 5 2 2 5 3 2_8 priedas" xfId="8587" xr:uid="{05A52DEC-B722-4175-BB9B-12C9CA0A4D52}"/>
    <cellStyle name="Įprastas 5 2 2 5 3 3" xfId="1467" xr:uid="{A350C48F-3C65-4A57-B229-0C832387E596}"/>
    <cellStyle name="Įprastas 5 2 2 5 3 3 2" xfId="5726" xr:uid="{A39C7D63-61D9-4452-AE98-91F47DF4D2E5}"/>
    <cellStyle name="Įprastas 5 2 2 5 3 3 3" xfId="7454" xr:uid="{8AEA77D4-51D1-48C4-AD67-40C492E89F6C}"/>
    <cellStyle name="Įprastas 5 2 2 5 3 3 4" xfId="3998" xr:uid="{9DDE7646-A3E8-4B8F-A064-0409FE4D0ADB}"/>
    <cellStyle name="Įprastas 5 2 2 5 3 3_8 priedas" xfId="8590" xr:uid="{A2764CE5-89D5-4A19-A71B-0EB99974BF23}"/>
    <cellStyle name="Įprastas 5 2 2 5 3 4" xfId="2270" xr:uid="{52847C72-E7E8-4303-8C64-7743EED58504}"/>
    <cellStyle name="Įprastas 5 2 2 5 3 4 2" xfId="4862" xr:uid="{81ABC364-D010-4521-8D4A-A934E6CE46B0}"/>
    <cellStyle name="Įprastas 5 2 2 5 3 4_8 priedas" xfId="8591" xr:uid="{94C94E91-562F-4379-9FBB-48748D5CD914}"/>
    <cellStyle name="Įprastas 5 2 2 5 3 5" xfId="6590" xr:uid="{F0B62D91-D46B-4E2B-A578-51DBAFECF116}"/>
    <cellStyle name="Įprastas 5 2 2 5 3 6" xfId="3134" xr:uid="{C8E2E20B-CD56-425E-BBB5-80AF7B805831}"/>
    <cellStyle name="Įprastas 5 2 2 5 3_8 priedas" xfId="1207" xr:uid="{00000000-0005-0000-0000-0000DC000000}"/>
    <cellStyle name="Įprastas 5 2 2 5 4" xfId="525" xr:uid="{00000000-0005-0000-0000-0000DD000000}"/>
    <cellStyle name="Įprastas 5 2 2 5 4 2" xfId="1468" xr:uid="{8E1B8D16-0618-4C01-9AE4-564FC650A640}"/>
    <cellStyle name="Įprastas 5 2 2 5 4 2 2" xfId="6129" xr:uid="{758CC8EC-7BF7-4507-B679-5FB6A7EE0BB8}"/>
    <cellStyle name="Įprastas 5 2 2 5 4 2 3" xfId="7857" xr:uid="{259128DC-AFDE-491E-B066-FEE8B3BA37FC}"/>
    <cellStyle name="Įprastas 5 2 2 5 4 2 4" xfId="4401" xr:uid="{FA507D30-FA7F-4FD8-A36A-67966725F7B3}"/>
    <cellStyle name="Įprastas 5 2 2 5 4 2_8 priedas" xfId="8593" xr:uid="{77A371AC-9D83-4FEE-9B0D-02259C8ACCBA}"/>
    <cellStyle name="Įprastas 5 2 2 5 4 3" xfId="2673" xr:uid="{28E871C4-A771-43EA-89A6-BFDD05C2DBDD}"/>
    <cellStyle name="Įprastas 5 2 2 5 4 3 2" xfId="5265" xr:uid="{05A952EF-9F31-485E-B940-EC85409D3B83}"/>
    <cellStyle name="Įprastas 5 2 2 5 4 3_8 priedas" xfId="8594" xr:uid="{A0A67163-06A5-42A8-B84D-30E782F9111D}"/>
    <cellStyle name="Įprastas 5 2 2 5 4 4" xfId="6993" xr:uid="{F9FDA0A1-EED1-4E84-9AE6-B3B6F803BF54}"/>
    <cellStyle name="Įprastas 5 2 2 5 4 5" xfId="3537" xr:uid="{BA0BF0D0-7726-4171-86A9-421A8DFF638F}"/>
    <cellStyle name="Įprastas 5 2 2 5 4_8 priedas" xfId="8592" xr:uid="{1F4280A5-4C5D-40AA-9698-18296B5935A6}"/>
    <cellStyle name="Įprastas 5 2 2 5 5" xfId="1469" xr:uid="{A98DFE69-433E-4381-8915-704E2F7A4686}"/>
    <cellStyle name="Įprastas 5 2 2 5 5 2" xfId="5724" xr:uid="{F9D0055C-0C99-4D35-9447-D3E47A6A9341}"/>
    <cellStyle name="Įprastas 5 2 2 5 5 3" xfId="7452" xr:uid="{33D044A3-695F-4549-999D-DEF6D7BEA6AE}"/>
    <cellStyle name="Įprastas 5 2 2 5 5 4" xfId="3996" xr:uid="{1EC6D0FD-F900-4190-AD9D-355378C92107}"/>
    <cellStyle name="Įprastas 5 2 2 5 5_8 priedas" xfId="8595" xr:uid="{1ED26551-F741-4CEA-B098-196326B18841}"/>
    <cellStyle name="Įprastas 5 2 2 5 6" xfId="2268" xr:uid="{1E08FF8E-E29E-4153-B0E0-6B6C5CE005F1}"/>
    <cellStyle name="Įprastas 5 2 2 5 6 2" xfId="4860" xr:uid="{95AC8A80-51B1-4725-B2C1-4189C5BBC82F}"/>
    <cellStyle name="Įprastas 5 2 2 5 6_8 priedas" xfId="8596" xr:uid="{4838070C-5157-4A54-817E-FE58C124CD36}"/>
    <cellStyle name="Įprastas 5 2 2 5 7" xfId="6588" xr:uid="{099815A7-39DD-499E-A5B1-97E7C730CF51}"/>
    <cellStyle name="Įprastas 5 2 2 5 8" xfId="3132" xr:uid="{484B5AB3-1D7B-4855-A388-221DF6C41554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 2 2" xfId="1470" xr:uid="{90271DAE-A941-4CB6-94ED-D8EE919D0F28}"/>
    <cellStyle name="Įprastas 5 2 2 6 2 2 2 2" xfId="6321" xr:uid="{6E55F611-1CFD-462A-AAD1-A0E7BE6DC113}"/>
    <cellStyle name="Įprastas 5 2 2 6 2 2 2 3" xfId="8049" xr:uid="{8A4BAA69-6B8E-4D77-997E-3C3F3DB8A5C7}"/>
    <cellStyle name="Įprastas 5 2 2 6 2 2 2 4" xfId="4593" xr:uid="{74EFA727-84DA-4CF1-B772-9061A379BB91}"/>
    <cellStyle name="Įprastas 5 2 2 6 2 2 2_8 priedas" xfId="8598" xr:uid="{E2459648-0A23-4673-879F-02C9FC4CE009}"/>
    <cellStyle name="Įprastas 5 2 2 6 2 2 3" xfId="2865" xr:uid="{9CB854D2-C787-4228-8BBB-87199F74790B}"/>
    <cellStyle name="Įprastas 5 2 2 6 2 2 3 2" xfId="5457" xr:uid="{27EB34A4-4225-41AF-AFFC-B09A477D0CA5}"/>
    <cellStyle name="Įprastas 5 2 2 6 2 2 3_8 priedas" xfId="8599" xr:uid="{F50C2A97-253A-408B-AFE9-0A9ABC74BBE2}"/>
    <cellStyle name="Įprastas 5 2 2 6 2 2 4" xfId="7185" xr:uid="{92F4E7B6-E346-4DDF-8899-F6E9B1299C64}"/>
    <cellStyle name="Įprastas 5 2 2 6 2 2 5" xfId="3729" xr:uid="{6B21B16E-EBD8-44DA-AA54-3437FE600A7F}"/>
    <cellStyle name="Įprastas 5 2 2 6 2 2_8 priedas" xfId="8597" xr:uid="{85DC94CD-133F-49EF-A176-379EFFB4B36A}"/>
    <cellStyle name="Įprastas 5 2 2 6 2 3" xfId="1471" xr:uid="{EF89C7EB-26EB-4158-8D40-0D7B3341600F}"/>
    <cellStyle name="Įprastas 5 2 2 6 2 3 2" xfId="5728" xr:uid="{F9046252-0160-43E9-AE1C-F027D630B54D}"/>
    <cellStyle name="Įprastas 5 2 2 6 2 3 3" xfId="7456" xr:uid="{327194E1-A9D3-422E-8335-534EDFFCBD8C}"/>
    <cellStyle name="Įprastas 5 2 2 6 2 3 4" xfId="4000" xr:uid="{A28ED6F4-A1AE-48E4-ACD7-5AB361E872B7}"/>
    <cellStyle name="Įprastas 5 2 2 6 2 3_8 priedas" xfId="8600" xr:uid="{E0959381-2435-48D1-8E35-201602E7E978}"/>
    <cellStyle name="Įprastas 5 2 2 6 2 4" xfId="2272" xr:uid="{3C98938E-6DAA-4838-8F6B-EF39EFFA91FA}"/>
    <cellStyle name="Įprastas 5 2 2 6 2 4 2" xfId="4864" xr:uid="{41E0ACE9-87B1-4F6F-A59F-1157F1B5079C}"/>
    <cellStyle name="Įprastas 5 2 2 6 2 4_8 priedas" xfId="8601" xr:uid="{888C2582-9A7E-420A-BDBD-8710E13636EA}"/>
    <cellStyle name="Įprastas 5 2 2 6 2 5" xfId="6592" xr:uid="{758F605F-40C7-4DAB-A68B-EDCC9234EB1B}"/>
    <cellStyle name="Įprastas 5 2 2 6 2 6" xfId="3136" xr:uid="{08D31505-C0C8-427D-9BFC-67CB9AB2E37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 2 2" xfId="1472" xr:uid="{854C36DC-F781-45FB-ADBB-97AD1914707B}"/>
    <cellStyle name="Įprastas 5 2 2 6 3 2 2 2" xfId="6465" xr:uid="{E3F521B2-C775-44F7-87F6-7E23002FC43F}"/>
    <cellStyle name="Įprastas 5 2 2 6 3 2 2 3" xfId="8193" xr:uid="{460AF3FA-01CB-458F-912F-2B4DDACE94E3}"/>
    <cellStyle name="Įprastas 5 2 2 6 3 2 2 4" xfId="4737" xr:uid="{FEC719F2-9D82-42CB-815E-E82C9A2E088C}"/>
    <cellStyle name="Įprastas 5 2 2 6 3 2 2_8 priedas" xfId="8603" xr:uid="{C3F3DEA9-EBC7-4B9D-9529-2C8767BE6CEC}"/>
    <cellStyle name="Įprastas 5 2 2 6 3 2 3" xfId="3009" xr:uid="{2F798C8F-976B-4478-90E0-240D1C33C848}"/>
    <cellStyle name="Įprastas 5 2 2 6 3 2 3 2" xfId="5601" xr:uid="{AA8EE983-D812-408E-9B41-122C34065F0F}"/>
    <cellStyle name="Įprastas 5 2 2 6 3 2 3_8 priedas" xfId="8604" xr:uid="{B34B29B1-AB5F-43FE-8366-E199DC3EEDA3}"/>
    <cellStyle name="Įprastas 5 2 2 6 3 2 4" xfId="7329" xr:uid="{22ADE3AA-0D17-45ED-9C73-42FB620EF6D7}"/>
    <cellStyle name="Įprastas 5 2 2 6 3 2 5" xfId="3873" xr:uid="{991561C8-9E4D-4FDE-BFEE-52B77C323A65}"/>
    <cellStyle name="Įprastas 5 2 2 6 3 2_8 priedas" xfId="8602" xr:uid="{ADFDCD3E-6945-4B1B-9AE6-22572F3E1D01}"/>
    <cellStyle name="Įprastas 5 2 2 6 3 3" xfId="1473" xr:uid="{FBC6C639-70EA-4B30-B150-DF695B814575}"/>
    <cellStyle name="Įprastas 5 2 2 6 3 3 2" xfId="5729" xr:uid="{D37BD529-B07A-40C0-8433-DBCB0BCDB928}"/>
    <cellStyle name="Įprastas 5 2 2 6 3 3 3" xfId="7457" xr:uid="{972C1AA2-2D60-42E1-ADFE-69F5D6245C87}"/>
    <cellStyle name="Įprastas 5 2 2 6 3 3 4" xfId="4001" xr:uid="{AAA2564B-F4A4-42FA-85DD-22D3955A07B3}"/>
    <cellStyle name="Įprastas 5 2 2 6 3 3_8 priedas" xfId="8605" xr:uid="{DA4388FA-38A9-4CDF-869C-B019D8CE0675}"/>
    <cellStyle name="Įprastas 5 2 2 6 3 4" xfId="2273" xr:uid="{5604BD72-77D7-4809-A24D-C4282B3B716F}"/>
    <cellStyle name="Įprastas 5 2 2 6 3 4 2" xfId="4865" xr:uid="{5195939C-8899-41FD-8967-F89F4624D416}"/>
    <cellStyle name="Įprastas 5 2 2 6 3 4_8 priedas" xfId="8606" xr:uid="{A95AEE3E-778D-4A7D-B319-3EB9925935DB}"/>
    <cellStyle name="Įprastas 5 2 2 6 3 5" xfId="6593" xr:uid="{88B708F0-76A7-4D14-9B11-36DE461F0004}"/>
    <cellStyle name="Įprastas 5 2 2 6 3 6" xfId="3137" xr:uid="{D0FCDCCE-1A36-4B67-A503-1995B8C24F77}"/>
    <cellStyle name="Įprastas 5 2 2 6 3_8 priedas" xfId="1161" xr:uid="{00000000-0005-0000-0000-0000E5000000}"/>
    <cellStyle name="Įprastas 5 2 2 6 4" xfId="573" xr:uid="{00000000-0005-0000-0000-0000E6000000}"/>
    <cellStyle name="Įprastas 5 2 2 6 4 2" xfId="1474" xr:uid="{73BD0186-57DC-413B-98CB-3B84CD5E871C}"/>
    <cellStyle name="Įprastas 5 2 2 6 4 2 2" xfId="6177" xr:uid="{660C1AA7-0681-4871-A327-5ABABA3E9144}"/>
    <cellStyle name="Įprastas 5 2 2 6 4 2 3" xfId="7905" xr:uid="{B4925C6F-570A-4CD8-AE40-3D07D0D19A7B}"/>
    <cellStyle name="Įprastas 5 2 2 6 4 2 4" xfId="4449" xr:uid="{DA4106A8-8220-481E-82E9-67F690D20115}"/>
    <cellStyle name="Įprastas 5 2 2 6 4 2_8 priedas" xfId="8608" xr:uid="{95C71719-BD35-4010-8B20-2F0D1B7B955B}"/>
    <cellStyle name="Įprastas 5 2 2 6 4 3" xfId="2721" xr:uid="{9C128F70-FFA4-46B8-B70F-8601B717647A}"/>
    <cellStyle name="Įprastas 5 2 2 6 4 3 2" xfId="5313" xr:uid="{178214D6-3ABE-40F7-9D2B-5CCAC86405B4}"/>
    <cellStyle name="Įprastas 5 2 2 6 4 3_8 priedas" xfId="8609" xr:uid="{07A3A46E-BC2F-4A95-8CE3-0A20774A2911}"/>
    <cellStyle name="Įprastas 5 2 2 6 4 4" xfId="7041" xr:uid="{EC2D1A1B-75B2-48D0-AE11-228CB9A57BB8}"/>
    <cellStyle name="Įprastas 5 2 2 6 4 5" xfId="3585" xr:uid="{D6B025B1-BC5D-4F30-AB52-07072801B193}"/>
    <cellStyle name="Įprastas 5 2 2 6 4_8 priedas" xfId="8607" xr:uid="{7418893B-F778-4E28-9A76-2CC978B50BC0}"/>
    <cellStyle name="Įprastas 5 2 2 6 5" xfId="1475" xr:uid="{0671EBFA-597D-45BF-93F0-A3C791E637CC}"/>
    <cellStyle name="Įprastas 5 2 2 6 5 2" xfId="5727" xr:uid="{3B97FC81-C4D0-48ED-B50F-5EBA41F357B7}"/>
    <cellStyle name="Įprastas 5 2 2 6 5 3" xfId="7455" xr:uid="{AFD31985-C17A-4F4B-8BE7-5A25F20F5812}"/>
    <cellStyle name="Įprastas 5 2 2 6 5 4" xfId="3999" xr:uid="{8C94C821-7BC0-48AD-A56A-75E862F99A4F}"/>
    <cellStyle name="Įprastas 5 2 2 6 5_8 priedas" xfId="8610" xr:uid="{D90EE5F0-2E2D-474E-86A2-A281E19FDC94}"/>
    <cellStyle name="Įprastas 5 2 2 6 6" xfId="2271" xr:uid="{977E6F8F-0835-4092-9BCB-46FFEC6FBB78}"/>
    <cellStyle name="Įprastas 5 2 2 6 6 2" xfId="4863" xr:uid="{7ACF3BA8-839F-41F1-B598-397DBCAC5A02}"/>
    <cellStyle name="Įprastas 5 2 2 6 6_8 priedas" xfId="8611" xr:uid="{6AB97A20-AC18-43E2-8704-3D94D4CE2359}"/>
    <cellStyle name="Įprastas 5 2 2 6 7" xfId="6591" xr:uid="{DD29E3D6-46BE-4E7A-B2D3-34C8AC3B6676}"/>
    <cellStyle name="Įprastas 5 2 2 6 8" xfId="3135" xr:uid="{804FDEA0-3A99-4A78-BC55-B907BAE33CA7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 2 2" xfId="1476" xr:uid="{C2F7A0AC-16AF-4821-9098-F430545B4E11}"/>
    <cellStyle name="Įprastas 5 2 2 7 2 2 2" xfId="6225" xr:uid="{032CA539-BE85-4C83-9E6A-EFC920E1BEE2}"/>
    <cellStyle name="Įprastas 5 2 2 7 2 2 3" xfId="7953" xr:uid="{7291CB51-450C-4DCD-AD58-50FC2942BCCE}"/>
    <cellStyle name="Įprastas 5 2 2 7 2 2 4" xfId="4497" xr:uid="{6DDB576A-13A2-441D-AEB3-AB92819A937E}"/>
    <cellStyle name="Įprastas 5 2 2 7 2 2_8 priedas" xfId="8613" xr:uid="{5D6397D8-9234-4338-873F-BEA03F773204}"/>
    <cellStyle name="Įprastas 5 2 2 7 2 3" xfId="2769" xr:uid="{79CAA2FB-64D0-460C-BFB6-B676E6408C8C}"/>
    <cellStyle name="Įprastas 5 2 2 7 2 3 2" xfId="5361" xr:uid="{53E04CBF-B273-4CD0-8575-B081FD1725C9}"/>
    <cellStyle name="Įprastas 5 2 2 7 2 3_8 priedas" xfId="8614" xr:uid="{196929B9-C2A4-46FF-B3EA-25D0B22B5B21}"/>
    <cellStyle name="Įprastas 5 2 2 7 2 4" xfId="7089" xr:uid="{7A3F8D55-F282-45A0-8156-BA38DE19BB3E}"/>
    <cellStyle name="Įprastas 5 2 2 7 2 5" xfId="3633" xr:uid="{088A3C9F-AB9F-4660-86A9-89B58BA73C70}"/>
    <cellStyle name="Įprastas 5 2 2 7 2_8 priedas" xfId="8612" xr:uid="{BC6D6B78-1121-43C1-A23F-3D8A3DE0B249}"/>
    <cellStyle name="Įprastas 5 2 2 7 3" xfId="1477" xr:uid="{F05E32E4-C8FF-44F5-B55B-EB115D02115E}"/>
    <cellStyle name="Įprastas 5 2 2 7 3 2" xfId="5730" xr:uid="{EBB3E07E-853A-4C19-9311-3F6389A75285}"/>
    <cellStyle name="Įprastas 5 2 2 7 3 3" xfId="7458" xr:uid="{2BF2FC29-37E5-485B-B80C-0EE44C0B9BA9}"/>
    <cellStyle name="Įprastas 5 2 2 7 3 4" xfId="4002" xr:uid="{ED17B559-1881-4BE0-891C-6F843F522C4E}"/>
    <cellStyle name="Įprastas 5 2 2 7 3_8 priedas" xfId="8615" xr:uid="{346CDA47-8C25-4CDA-B0EF-E0D5864929D0}"/>
    <cellStyle name="Įprastas 5 2 2 7 4" xfId="2274" xr:uid="{51524E0E-BBC2-40CA-B58C-3C8407E3FF03}"/>
    <cellStyle name="Įprastas 5 2 2 7 4 2" xfId="4866" xr:uid="{23DBB3E7-4D7C-4E72-A506-67764127D1A7}"/>
    <cellStyle name="Įprastas 5 2 2 7 4_8 priedas" xfId="8616" xr:uid="{1D7B93AB-F29C-46BC-8D0B-C20BE3A775A5}"/>
    <cellStyle name="Įprastas 5 2 2 7 5" xfId="6594" xr:uid="{13B935DC-126C-4F77-BEA8-EB446F655C95}"/>
    <cellStyle name="Įprastas 5 2 2 7 6" xfId="3138" xr:uid="{16FC1D85-7E7E-48D8-A6A8-2CE428124829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 2 2" xfId="1478" xr:uid="{CB3BC03B-55A2-48B7-9E84-DF3EB1F1DC49}"/>
    <cellStyle name="Įprastas 5 2 2 8 2 2 2" xfId="6369" xr:uid="{E43BAF22-F00C-4A48-B7B5-676E928C30AA}"/>
    <cellStyle name="Įprastas 5 2 2 8 2 2 3" xfId="8097" xr:uid="{ECEC9034-AE36-4517-A48A-0E87EF5CE18A}"/>
    <cellStyle name="Įprastas 5 2 2 8 2 2 4" xfId="4641" xr:uid="{8C87D0EC-9AC1-4CC0-A722-E680B4F79DFC}"/>
    <cellStyle name="Įprastas 5 2 2 8 2 2_8 priedas" xfId="8618" xr:uid="{9404E485-741B-4416-8FFB-CB2F6C4751D3}"/>
    <cellStyle name="Įprastas 5 2 2 8 2 3" xfId="2913" xr:uid="{84902E56-31EC-46C8-B607-94F407E10C18}"/>
    <cellStyle name="Įprastas 5 2 2 8 2 3 2" xfId="5505" xr:uid="{E0F72008-510D-4EB1-ABB0-0888DB97EABD}"/>
    <cellStyle name="Įprastas 5 2 2 8 2 3_8 priedas" xfId="8619" xr:uid="{66E54A7E-7476-4B96-A9C6-FCE0A4A4FBE0}"/>
    <cellStyle name="Įprastas 5 2 2 8 2 4" xfId="7233" xr:uid="{6D2B2F3D-ABEB-4836-8B77-80B1304DD00B}"/>
    <cellStyle name="Įprastas 5 2 2 8 2 5" xfId="3777" xr:uid="{0FAFB657-109D-4EC6-AB66-7C592F05C28A}"/>
    <cellStyle name="Įprastas 5 2 2 8 2_8 priedas" xfId="8617" xr:uid="{698014CF-F78E-44F2-BD05-F94EFDD45A27}"/>
    <cellStyle name="Įprastas 5 2 2 8 3" xfId="1479" xr:uid="{FA8BAE0D-1001-4D7F-8D47-2EF46A18A667}"/>
    <cellStyle name="Įprastas 5 2 2 8 3 2" xfId="5731" xr:uid="{1B3DBB1D-9BCE-4807-96EA-2A49388741DA}"/>
    <cellStyle name="Įprastas 5 2 2 8 3 3" xfId="7459" xr:uid="{F25E4395-A0EC-4E4D-A816-BCDDD81A99B3}"/>
    <cellStyle name="Įprastas 5 2 2 8 3 4" xfId="4003" xr:uid="{10B40517-11C6-4841-B785-61C7D8DACAAA}"/>
    <cellStyle name="Įprastas 5 2 2 8 3_8 priedas" xfId="8620" xr:uid="{A2A46770-6821-42A7-9E78-B61964D14F1E}"/>
    <cellStyle name="Įprastas 5 2 2 8 4" xfId="2275" xr:uid="{1F6E8BEC-DADC-4F08-B037-650801AC1B4C}"/>
    <cellStyle name="Įprastas 5 2 2 8 4 2" xfId="4867" xr:uid="{F0DEFEEF-525E-441B-B2CE-21BDDB73A74F}"/>
    <cellStyle name="Įprastas 5 2 2 8 4_8 priedas" xfId="8621" xr:uid="{774E61FA-B7F7-4253-86CE-7295AF6EE98C}"/>
    <cellStyle name="Įprastas 5 2 2 8 5" xfId="6595" xr:uid="{8C4E634D-D5B6-40DD-B0B4-0DDC325B4F4C}"/>
    <cellStyle name="Įprastas 5 2 2 8 6" xfId="3139" xr:uid="{E425F75D-4A80-4688-A0DB-5706230D9954}"/>
    <cellStyle name="Įprastas 5 2 2 8_8 priedas" xfId="1251" xr:uid="{00000000-0005-0000-0000-0000ED000000}"/>
    <cellStyle name="Įprastas 5 2 2 9" xfId="477" xr:uid="{00000000-0005-0000-0000-0000EE000000}"/>
    <cellStyle name="Įprastas 5 2 2 9 2" xfId="1480" xr:uid="{952D6553-D5DB-4814-ADE5-DFB2F2CC365A}"/>
    <cellStyle name="Įprastas 5 2 2 9 2 2" xfId="6081" xr:uid="{396CB286-1939-4592-AA76-79FEE52E6A53}"/>
    <cellStyle name="Įprastas 5 2 2 9 2 3" xfId="7809" xr:uid="{2DC9A5AB-70A0-4C86-A0E3-28C953BA6C37}"/>
    <cellStyle name="Įprastas 5 2 2 9 2 4" xfId="4353" xr:uid="{417BF1F9-4AF9-4676-9B18-FC19EF5A11BE}"/>
    <cellStyle name="Įprastas 5 2 2 9 2_8 priedas" xfId="8623" xr:uid="{593E4A3F-AC60-4B26-84BC-CC32CE825465}"/>
    <cellStyle name="Įprastas 5 2 2 9 3" xfId="2625" xr:uid="{CA761092-D7AD-476D-8C4E-7D9ACBC0EB8E}"/>
    <cellStyle name="Įprastas 5 2 2 9 3 2" xfId="5217" xr:uid="{57445BAB-A2DD-40B3-AD15-7D37CD2C560C}"/>
    <cellStyle name="Įprastas 5 2 2 9 3_8 priedas" xfId="8624" xr:uid="{CE71132E-F94D-47B0-9482-EA1254635101}"/>
    <cellStyle name="Įprastas 5 2 2 9 4" xfId="6945" xr:uid="{C382C8FD-4542-40FB-A889-A1439991F4C6}"/>
    <cellStyle name="Įprastas 5 2 2 9 5" xfId="3489" xr:uid="{15780CDF-2EA5-44D7-B237-6C811DFF81F1}"/>
    <cellStyle name="Įprastas 5 2 2 9_8 priedas" xfId="8622" xr:uid="{11426101-4AB0-49B1-9DED-F76354FA3891}"/>
    <cellStyle name="Įprastas 5 2 2_8 priedas" xfId="28" xr:uid="{00000000-0005-0000-0000-0000EF000000}"/>
    <cellStyle name="Įprastas 5 2 3" xfId="16" xr:uid="{00000000-0005-0000-0000-0000F0000000}"/>
    <cellStyle name="Įprastas 5 2 3 10" xfId="1481" xr:uid="{8C4339D6-510D-4843-9E0D-E86FE419D72E}"/>
    <cellStyle name="Įprastas 5 2 3 10 2" xfId="5650" xr:uid="{229E7414-3AA4-490F-876A-12E55163BEB7}"/>
    <cellStyle name="Įprastas 5 2 3 10 3" xfId="7378" xr:uid="{431B150C-B533-4347-9B85-A0A2A2082FA8}"/>
    <cellStyle name="Įprastas 5 2 3 10 4" xfId="3922" xr:uid="{A1A0E45E-E169-43C6-897C-8C7C01065B05}"/>
    <cellStyle name="Įprastas 5 2 3 10_8 priedas" xfId="8625" xr:uid="{4C478C9F-E6A3-4935-86C6-6D97CB91ED65}"/>
    <cellStyle name="Įprastas 5 2 3 11" xfId="2194" xr:uid="{C8CBD3A5-2843-401C-A3EA-FE3696512114}"/>
    <cellStyle name="Įprastas 5 2 3 11 2" xfId="4786" xr:uid="{9157B8C1-025B-46B0-A4BC-99BA94CA0AEC}"/>
    <cellStyle name="Įprastas 5 2 3 11_8 priedas" xfId="8626" xr:uid="{6149452C-C626-4041-9B90-D85194586AE7}"/>
    <cellStyle name="Įprastas 5 2 3 12" xfId="6514" xr:uid="{3CC8E994-F218-40F7-AF70-96D788CABF71}"/>
    <cellStyle name="Įprastas 5 2 3 13" xfId="3058" xr:uid="{9139703E-D298-48ED-B84E-28F9D83F1B42}"/>
    <cellStyle name="Įprastas 5 2 3 2" xfId="27" xr:uid="{00000000-0005-0000-0000-0000F1000000}"/>
    <cellStyle name="Įprastas 5 2 3 2 10" xfId="2202" xr:uid="{49CBB46A-979D-4971-85C1-745665F8F282}"/>
    <cellStyle name="Įprastas 5 2 3 2 10 2" xfId="4794" xr:uid="{B4F34EC4-FC60-4F1B-BA6F-50B5DCD0FE3C}"/>
    <cellStyle name="Įprastas 5 2 3 2 10_8 priedas" xfId="8627" xr:uid="{6A625E28-80E6-4215-A69B-55C0367F5675}"/>
    <cellStyle name="Įprastas 5 2 3 2 11" xfId="6522" xr:uid="{3615CC99-6B1C-420A-B104-766CFECE2DDE}"/>
    <cellStyle name="Įprastas 5 2 3 2 12" xfId="3066" xr:uid="{CDCF2F54-FB5F-443F-8BB9-D8C52132210D}"/>
    <cellStyle name="Įprastas 5 2 3 2 2" xfId="109" xr:uid="{00000000-0005-0000-0000-0000F2000000}"/>
    <cellStyle name="Įprastas 5 2 3 2 2 10" xfId="6596" xr:uid="{A831A072-AF23-4B87-8C02-EBA70AEAB191}"/>
    <cellStyle name="Įprastas 5 2 3 2 2 11" xfId="3140" xr:uid="{8356855B-9B5C-464E-855B-5371E4C2F5B6}"/>
    <cellStyle name="Įprastas 5 2 3 2 2 2" xfId="110" xr:uid="{00000000-0005-0000-0000-0000F3000000}"/>
    <cellStyle name="Įprastas 5 2 3 2 2 2 10" xfId="3141" xr:uid="{35D649CB-2B4C-44AE-99E1-298EA8EC0E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 2 2" xfId="1482" xr:uid="{2FDF55C8-54E9-49F6-8FE7-371BECBFD249}"/>
    <cellStyle name="Įprastas 5 2 3 2 2 2 2 2 2 2 2" xfId="6318" xr:uid="{E44990FA-CBD4-469D-9253-28391D5862AF}"/>
    <cellStyle name="Įprastas 5 2 3 2 2 2 2 2 2 2 3" xfId="8046" xr:uid="{DAD2916F-B500-49F1-A88A-8F252ACB9C36}"/>
    <cellStyle name="Įprastas 5 2 3 2 2 2 2 2 2 2 4" xfId="4590" xr:uid="{03544454-A2F3-46E3-BA88-B2009ED38B4C}"/>
    <cellStyle name="Įprastas 5 2 3 2 2 2 2 2 2 2_8 priedas" xfId="8629" xr:uid="{61E6D4F6-2CB6-4FAB-9D8B-70A927CA75DF}"/>
    <cellStyle name="Įprastas 5 2 3 2 2 2 2 2 2 3" xfId="2862" xr:uid="{AC30278B-C45E-4C88-9E00-22F87C7DA7B6}"/>
    <cellStyle name="Įprastas 5 2 3 2 2 2 2 2 2 3 2" xfId="5454" xr:uid="{3B2D380B-D675-4D8B-A402-2935052B42DF}"/>
    <cellStyle name="Įprastas 5 2 3 2 2 2 2 2 2 3_8 priedas" xfId="8630" xr:uid="{0627C12B-1A8C-4F1D-8D08-A9C87A24C875}"/>
    <cellStyle name="Įprastas 5 2 3 2 2 2 2 2 2 4" xfId="7182" xr:uid="{56E5C340-6E7F-44D7-9063-9B407882E789}"/>
    <cellStyle name="Įprastas 5 2 3 2 2 2 2 2 2 5" xfId="3726" xr:uid="{1AC33899-085E-4851-A05C-2A502E5EAC63}"/>
    <cellStyle name="Įprastas 5 2 3 2 2 2 2 2 2_8 priedas" xfId="8628" xr:uid="{83F11416-DBE2-41E2-BDFE-D70E58590088}"/>
    <cellStyle name="Įprastas 5 2 3 2 2 2 2 2 3" xfId="1483" xr:uid="{353BEBB7-EF47-43FF-B38B-2277DEFE6886}"/>
    <cellStyle name="Įprastas 5 2 3 2 2 2 2 2 3 2" xfId="5735" xr:uid="{437BD2FA-FBB3-4D73-B77A-A6F3A5D78009}"/>
    <cellStyle name="Įprastas 5 2 3 2 2 2 2 2 3 3" xfId="7463" xr:uid="{AF3A35D1-3802-4466-94C5-939FA19503D7}"/>
    <cellStyle name="Įprastas 5 2 3 2 2 2 2 2 3 4" xfId="4007" xr:uid="{DE0A81C0-33F1-4AF5-B6EF-CAEC88AA4FFC}"/>
    <cellStyle name="Įprastas 5 2 3 2 2 2 2 2 3_8 priedas" xfId="8631" xr:uid="{4F5453B7-7A0D-4CBE-B8BB-8BBBFE4D43F5}"/>
    <cellStyle name="Įprastas 5 2 3 2 2 2 2 2 4" xfId="2279" xr:uid="{F7FE0431-581C-4F4C-BFA3-7B53E8F9E66A}"/>
    <cellStyle name="Įprastas 5 2 3 2 2 2 2 2 4 2" xfId="4871" xr:uid="{5E7200A6-DBD9-4A68-BAE3-132B91002F67}"/>
    <cellStyle name="Įprastas 5 2 3 2 2 2 2 2 4_8 priedas" xfId="8632" xr:uid="{DBAE3C95-FA62-4F31-9EEF-2448696744EA}"/>
    <cellStyle name="Įprastas 5 2 3 2 2 2 2 2 5" xfId="6599" xr:uid="{4BE9370B-940A-4A65-8AB0-7B216561AE60}"/>
    <cellStyle name="Įprastas 5 2 3 2 2 2 2 2 6" xfId="3143" xr:uid="{0FFFD598-1E1E-48BB-8752-B4F257593599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 2 2" xfId="1484" xr:uid="{E8F915FD-48B7-48FA-B1A4-FA772D9AA7B2}"/>
    <cellStyle name="Įprastas 5 2 3 2 2 2 2 3 2 2 2" xfId="6462" xr:uid="{D8927588-C54D-4AC7-A261-493D61A88C4F}"/>
    <cellStyle name="Įprastas 5 2 3 2 2 2 2 3 2 2 3" xfId="8190" xr:uid="{675C6C0F-2821-469E-8DCC-A1397ECA9D85}"/>
    <cellStyle name="Įprastas 5 2 3 2 2 2 2 3 2 2 4" xfId="4734" xr:uid="{7F955C42-59DD-48A2-A91E-2C9F5FC6C97E}"/>
    <cellStyle name="Įprastas 5 2 3 2 2 2 2 3 2 2_8 priedas" xfId="8634" xr:uid="{A23A7B6B-65C5-433C-97D6-3B2036022BB7}"/>
    <cellStyle name="Įprastas 5 2 3 2 2 2 2 3 2 3" xfId="3006" xr:uid="{CDEDDFB2-DF54-41B0-AE92-83F6BADFA9C4}"/>
    <cellStyle name="Įprastas 5 2 3 2 2 2 2 3 2 3 2" xfId="5598" xr:uid="{B81F3C34-8FAD-4801-8C04-58FE4EF418EA}"/>
    <cellStyle name="Įprastas 5 2 3 2 2 2 2 3 2 3_8 priedas" xfId="8635" xr:uid="{9F098368-059D-4E6E-859F-2BC738D704C1}"/>
    <cellStyle name="Įprastas 5 2 3 2 2 2 2 3 2 4" xfId="7326" xr:uid="{85B357AD-BE4D-4C72-81A9-C462EA65B623}"/>
    <cellStyle name="Įprastas 5 2 3 2 2 2 2 3 2 5" xfId="3870" xr:uid="{DC42ED59-A8D9-44E1-9B4B-C93B1D9DE85F}"/>
    <cellStyle name="Įprastas 5 2 3 2 2 2 2 3 2_8 priedas" xfId="8633" xr:uid="{2946E895-2750-4997-A5C3-4C7A4E0A1D98}"/>
    <cellStyle name="Įprastas 5 2 3 2 2 2 2 3 3" xfId="1485" xr:uid="{75EE8316-EFAD-47BD-8C6C-B272C4EEFE56}"/>
    <cellStyle name="Įprastas 5 2 3 2 2 2 2 3 3 2" xfId="5736" xr:uid="{3607D52D-975A-4250-B702-DFEEA001503E}"/>
    <cellStyle name="Įprastas 5 2 3 2 2 2 2 3 3 3" xfId="7464" xr:uid="{630B7103-5D3B-4783-B0D8-E7CE9EBBF46B}"/>
    <cellStyle name="Įprastas 5 2 3 2 2 2 2 3 3 4" xfId="4008" xr:uid="{8AD74646-EB19-4797-BDAA-BC6C3BFB321E}"/>
    <cellStyle name="Įprastas 5 2 3 2 2 2 2 3 3_8 priedas" xfId="8636" xr:uid="{FF20F3AD-25B0-40C1-ADB7-8E52469074C9}"/>
    <cellStyle name="Įprastas 5 2 3 2 2 2 2 3 4" xfId="2280" xr:uid="{FD5D9BB3-423A-452A-89E0-1E7BD48CD5D9}"/>
    <cellStyle name="Įprastas 5 2 3 2 2 2 2 3 4 2" xfId="4872" xr:uid="{6E16FFF1-A757-497B-9FCB-53D1B1A17E0D}"/>
    <cellStyle name="Įprastas 5 2 3 2 2 2 2 3 4_8 priedas" xfId="8637" xr:uid="{5078EB31-AF09-4F01-B780-7A668618BD7E}"/>
    <cellStyle name="Įprastas 5 2 3 2 2 2 2 3 5" xfId="6600" xr:uid="{1BEFECAB-9388-4431-A9FC-8417B31853B8}"/>
    <cellStyle name="Įprastas 5 2 3 2 2 2 2 3 6" xfId="3144" xr:uid="{AAC4BEB7-B6FA-4A33-9E21-90F3B5DBBE9C}"/>
    <cellStyle name="Įprastas 5 2 3 2 2 2 2 3_8 priedas" xfId="1273" xr:uid="{00000000-0005-0000-0000-0000FA000000}"/>
    <cellStyle name="Įprastas 5 2 3 2 2 2 2 4" xfId="570" xr:uid="{00000000-0005-0000-0000-0000FB000000}"/>
    <cellStyle name="Įprastas 5 2 3 2 2 2 2 4 2" xfId="1486" xr:uid="{98B37BB1-1394-45C4-A8AE-B50F8EE9B140}"/>
    <cellStyle name="Įprastas 5 2 3 2 2 2 2 4 2 2" xfId="6174" xr:uid="{6FF70FE6-BE9E-47F9-A875-C30B740C83C4}"/>
    <cellStyle name="Įprastas 5 2 3 2 2 2 2 4 2 3" xfId="7902" xr:uid="{B5CAB31F-1E75-46EA-A018-D9A139A64E60}"/>
    <cellStyle name="Įprastas 5 2 3 2 2 2 2 4 2 4" xfId="4446" xr:uid="{9D955D8A-D38A-484C-984F-52CBEA13B081}"/>
    <cellStyle name="Įprastas 5 2 3 2 2 2 2 4 2_8 priedas" xfId="8639" xr:uid="{CA9CF37A-A71B-477B-BAAC-4DEAB37C4638}"/>
    <cellStyle name="Įprastas 5 2 3 2 2 2 2 4 3" xfId="2718" xr:uid="{169BE634-1D03-4101-B405-25A1E66D85CF}"/>
    <cellStyle name="Įprastas 5 2 3 2 2 2 2 4 3 2" xfId="5310" xr:uid="{C2AA4AE8-14A4-4CFA-A6B9-3D999DBDAB71}"/>
    <cellStyle name="Įprastas 5 2 3 2 2 2 2 4 3_8 priedas" xfId="8640" xr:uid="{C42BE8A4-9458-48A5-809C-47A8FDBC49FE}"/>
    <cellStyle name="Įprastas 5 2 3 2 2 2 2 4 4" xfId="7038" xr:uid="{2A76A377-C205-4582-A412-D071598DD236}"/>
    <cellStyle name="Įprastas 5 2 3 2 2 2 2 4 5" xfId="3582" xr:uid="{48F35C77-62E6-4067-A8EE-40C61E94DA32}"/>
    <cellStyle name="Įprastas 5 2 3 2 2 2 2 4_8 priedas" xfId="8638" xr:uid="{C5E32618-73CC-4F1E-8FAF-57A903C36D07}"/>
    <cellStyle name="Įprastas 5 2 3 2 2 2 2 5" xfId="1487" xr:uid="{3041B408-1CDA-4224-83EA-B6CC4D2DE0A2}"/>
    <cellStyle name="Įprastas 5 2 3 2 2 2 2 5 2" xfId="5734" xr:uid="{FF4D18A3-425F-441A-B826-2558E4E4DB86}"/>
    <cellStyle name="Įprastas 5 2 3 2 2 2 2 5 3" xfId="7462" xr:uid="{F38BF344-EAD8-4E49-AE68-1CEAC37ED85E}"/>
    <cellStyle name="Įprastas 5 2 3 2 2 2 2 5 4" xfId="4006" xr:uid="{9FD0AE32-4F46-4681-826A-38F31AD090FC}"/>
    <cellStyle name="Įprastas 5 2 3 2 2 2 2 5_8 priedas" xfId="8641" xr:uid="{42FBE8AD-3061-4F73-8B28-9A485DD13CD9}"/>
    <cellStyle name="Įprastas 5 2 3 2 2 2 2 6" xfId="2278" xr:uid="{2B497484-4BC5-4330-BAE6-5D3E8AA6A974}"/>
    <cellStyle name="Įprastas 5 2 3 2 2 2 2 6 2" xfId="4870" xr:uid="{5615E1C1-5534-497C-A056-83599EF08EBD}"/>
    <cellStyle name="Įprastas 5 2 3 2 2 2 2 6_8 priedas" xfId="8642" xr:uid="{DD56E2EE-EDFC-4F62-8508-B38B6C14EFF3}"/>
    <cellStyle name="Įprastas 5 2 3 2 2 2 2 7" xfId="6598" xr:uid="{6950DCE2-5C0F-43BD-A414-0E39DE7B3125}"/>
    <cellStyle name="Įprastas 5 2 3 2 2 2 2 8" xfId="3142" xr:uid="{46BD3333-560C-4A67-8C28-CCE46F5DD16B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 2 2" xfId="1488" xr:uid="{A0C12A35-8872-494C-AA96-59839C4162B1}"/>
    <cellStyle name="Įprastas 5 2 3 2 2 2 3 2 2 2 2" xfId="6366" xr:uid="{77FAFAA5-4228-4AA9-9BD2-77917565F984}"/>
    <cellStyle name="Įprastas 5 2 3 2 2 2 3 2 2 2 3" xfId="8094" xr:uid="{6E26D409-8996-4086-BA6A-BA8A7BD8B2C4}"/>
    <cellStyle name="Įprastas 5 2 3 2 2 2 3 2 2 2 4" xfId="4638" xr:uid="{B5B94C6E-D77D-48BF-A79B-A1A2B63B6420}"/>
    <cellStyle name="Įprastas 5 2 3 2 2 2 3 2 2 2_8 priedas" xfId="8644" xr:uid="{E192F0EB-89FF-4658-894E-CC32BAB011B3}"/>
    <cellStyle name="Įprastas 5 2 3 2 2 2 3 2 2 3" xfId="2910" xr:uid="{9EAC38AF-9C02-4E3B-A9BC-921725178444}"/>
    <cellStyle name="Įprastas 5 2 3 2 2 2 3 2 2 3 2" xfId="5502" xr:uid="{3F1D2599-1F0D-46CC-AA7E-37BA2D820774}"/>
    <cellStyle name="Įprastas 5 2 3 2 2 2 3 2 2 3_8 priedas" xfId="8645" xr:uid="{6EAA6E8C-BB1D-41BD-9E50-404AD690797D}"/>
    <cellStyle name="Įprastas 5 2 3 2 2 2 3 2 2 4" xfId="7230" xr:uid="{F8DFB1B6-D01D-48A3-A54D-4FC771017CD9}"/>
    <cellStyle name="Įprastas 5 2 3 2 2 2 3 2 2 5" xfId="3774" xr:uid="{1FDB56E7-D825-41DB-932F-331E9AF5EAC3}"/>
    <cellStyle name="Įprastas 5 2 3 2 2 2 3 2 2_8 priedas" xfId="8643" xr:uid="{9C703B0B-B8F2-46A7-96EA-8A102F57086B}"/>
    <cellStyle name="Įprastas 5 2 3 2 2 2 3 2 3" xfId="1489" xr:uid="{D386881F-BE2E-48B2-81D1-5F05E23A5004}"/>
    <cellStyle name="Įprastas 5 2 3 2 2 2 3 2 3 2" xfId="5738" xr:uid="{3E5EEB3D-C4CA-4EF0-A239-B480B9A78E7E}"/>
    <cellStyle name="Įprastas 5 2 3 2 2 2 3 2 3 3" xfId="7466" xr:uid="{B7A4590A-F799-419C-A34C-9992B897A599}"/>
    <cellStyle name="Įprastas 5 2 3 2 2 2 3 2 3 4" xfId="4010" xr:uid="{BCED083F-FFD4-41EC-8A85-5FAA8BC29B65}"/>
    <cellStyle name="Įprastas 5 2 3 2 2 2 3 2 3_8 priedas" xfId="8646" xr:uid="{C780435F-A003-461D-9B86-1D5AC30CD3FC}"/>
    <cellStyle name="Įprastas 5 2 3 2 2 2 3 2 4" xfId="2282" xr:uid="{EA5884F4-ACCE-4C4B-B623-A847FDD921C7}"/>
    <cellStyle name="Įprastas 5 2 3 2 2 2 3 2 4 2" xfId="4874" xr:uid="{17D79138-9BE0-47D9-A8D2-0FDCFAA322B9}"/>
    <cellStyle name="Įprastas 5 2 3 2 2 2 3 2 4_8 priedas" xfId="8647" xr:uid="{3D5A8B05-CF93-433B-8D7D-4EE98D1880F5}"/>
    <cellStyle name="Įprastas 5 2 3 2 2 2 3 2 5" xfId="6602" xr:uid="{1A8608C2-7C53-42EE-8F56-0237501CBC15}"/>
    <cellStyle name="Įprastas 5 2 3 2 2 2 3 2 6" xfId="3146" xr:uid="{7BE89D28-BA46-4F2B-A422-6F66AA7CCB49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 2 2" xfId="1490" xr:uid="{7A65F1DB-0CA8-4BC2-AF82-CB3E7047F44F}"/>
    <cellStyle name="Įprastas 5 2 3 2 2 2 3 3 2 2 2" xfId="6510" xr:uid="{42189ED8-AE7D-4999-8DF0-8197519DB541}"/>
    <cellStyle name="Įprastas 5 2 3 2 2 2 3 3 2 2 3" xfId="8238" xr:uid="{77C14DFF-B6A2-44D8-8796-D54616A087F3}"/>
    <cellStyle name="Įprastas 5 2 3 2 2 2 3 3 2 2 4" xfId="4782" xr:uid="{05C71DAA-DC4C-4010-8DFD-E2B5B8A15AB6}"/>
    <cellStyle name="Įprastas 5 2 3 2 2 2 3 3 2 2_8 priedas" xfId="8649" xr:uid="{B483CF6A-4493-486F-98F3-082E4C0EDCD2}"/>
    <cellStyle name="Įprastas 5 2 3 2 2 2 3 3 2 3" xfId="3054" xr:uid="{A639E893-B79D-4414-A92D-D3D04B911859}"/>
    <cellStyle name="Įprastas 5 2 3 2 2 2 3 3 2 3 2" xfId="5646" xr:uid="{7F862C2A-E831-4741-B459-412590742B25}"/>
    <cellStyle name="Įprastas 5 2 3 2 2 2 3 3 2 3_8 priedas" xfId="8650" xr:uid="{B24EBB3D-6749-4C54-BBE0-5EEAC4DB796E}"/>
    <cellStyle name="Įprastas 5 2 3 2 2 2 3 3 2 4" xfId="7374" xr:uid="{21398EFB-491F-42D5-9744-1A5DDEFB9F6A}"/>
    <cellStyle name="Įprastas 5 2 3 2 2 2 3 3 2 5" xfId="3918" xr:uid="{5734CC76-3C39-49F2-8A32-F734D1E70E55}"/>
    <cellStyle name="Įprastas 5 2 3 2 2 2 3 3 2_8 priedas" xfId="8648" xr:uid="{CD107FBD-A299-457C-9275-6608E0018005}"/>
    <cellStyle name="Įprastas 5 2 3 2 2 2 3 3 3" xfId="1491" xr:uid="{D2B3FDFE-65FD-4B79-960C-567C3B3AFC0D}"/>
    <cellStyle name="Įprastas 5 2 3 2 2 2 3 3 3 2" xfId="5739" xr:uid="{4A8F202A-9BFB-46E5-89B6-F1EA55DF5208}"/>
    <cellStyle name="Įprastas 5 2 3 2 2 2 3 3 3 3" xfId="7467" xr:uid="{E10C349D-2B48-4A52-9A71-BB8FA8BD1534}"/>
    <cellStyle name="Įprastas 5 2 3 2 2 2 3 3 3 4" xfId="4011" xr:uid="{D20E0143-DE21-41B4-B781-A0B6C4194C0A}"/>
    <cellStyle name="Įprastas 5 2 3 2 2 2 3 3 3_8 priedas" xfId="8651" xr:uid="{B6169E43-462F-4C2D-A39B-0C8F157CAAFA}"/>
    <cellStyle name="Įprastas 5 2 3 2 2 2 3 3 4" xfId="2283" xr:uid="{17BF0C60-F77E-4DA8-BC00-B3B8A8D6483F}"/>
    <cellStyle name="Įprastas 5 2 3 2 2 2 3 3 4 2" xfId="4875" xr:uid="{DDAA5B00-ACF5-4182-ADDC-44BA1944FF93}"/>
    <cellStyle name="Įprastas 5 2 3 2 2 2 3 3 4_8 priedas" xfId="8652" xr:uid="{76DD3A79-74BC-47C8-8E0A-1942D87DC8D4}"/>
    <cellStyle name="Įprastas 5 2 3 2 2 2 3 3 5" xfId="6603" xr:uid="{4FEC6223-4980-4B3F-AA22-F88AC7C1110F}"/>
    <cellStyle name="Įprastas 5 2 3 2 2 2 3 3 6" xfId="3147" xr:uid="{DB271348-F313-48BE-A53A-5D74414BC4A9}"/>
    <cellStyle name="Įprastas 5 2 3 2 2 2 3 3_8 priedas" xfId="960" xr:uid="{00000000-0005-0000-0000-000003010000}"/>
    <cellStyle name="Įprastas 5 2 3 2 2 2 3 4" xfId="618" xr:uid="{00000000-0005-0000-0000-000004010000}"/>
    <cellStyle name="Įprastas 5 2 3 2 2 2 3 4 2" xfId="1492" xr:uid="{5C545712-4DD2-4017-836A-8D9E95A23FF0}"/>
    <cellStyle name="Įprastas 5 2 3 2 2 2 3 4 2 2" xfId="6222" xr:uid="{3D84FE6B-88A4-452A-9175-FDE06C6B1D5F}"/>
    <cellStyle name="Įprastas 5 2 3 2 2 2 3 4 2 3" xfId="7950" xr:uid="{34DC2F33-0F00-4CA7-8A7F-26AF39F44F96}"/>
    <cellStyle name="Įprastas 5 2 3 2 2 2 3 4 2 4" xfId="4494" xr:uid="{C100CCA4-B6F1-4E97-8EE3-5F4C5B6E026B}"/>
    <cellStyle name="Įprastas 5 2 3 2 2 2 3 4 2_8 priedas" xfId="8654" xr:uid="{E466DAA3-1162-40FA-B113-71ED1CDF9404}"/>
    <cellStyle name="Įprastas 5 2 3 2 2 2 3 4 3" xfId="2766" xr:uid="{CC9242BB-55CB-4853-8DEF-3C57BFD741DF}"/>
    <cellStyle name="Įprastas 5 2 3 2 2 2 3 4 3 2" xfId="5358" xr:uid="{F068A687-F3FB-4F2A-9F23-BEC4AC23F96D}"/>
    <cellStyle name="Įprastas 5 2 3 2 2 2 3 4 3_8 priedas" xfId="8655" xr:uid="{2B4D60D4-D280-489E-A2C3-063D66F46274}"/>
    <cellStyle name="Įprastas 5 2 3 2 2 2 3 4 4" xfId="7086" xr:uid="{7F6B0D58-BC13-4E2E-888A-0384CC71BA5A}"/>
    <cellStyle name="Įprastas 5 2 3 2 2 2 3 4 5" xfId="3630" xr:uid="{58AE92B6-DBDA-4743-848D-37727DFD2EEB}"/>
    <cellStyle name="Įprastas 5 2 3 2 2 2 3 4_8 priedas" xfId="8653" xr:uid="{F6302916-0F48-463D-BA28-453D5056E0AE}"/>
    <cellStyle name="Įprastas 5 2 3 2 2 2 3 5" xfId="1493" xr:uid="{C41A377C-EC80-4C2A-B852-4E2F08885B22}"/>
    <cellStyle name="Įprastas 5 2 3 2 2 2 3 5 2" xfId="5737" xr:uid="{7100F992-2B7E-434B-B23D-70E182F8950F}"/>
    <cellStyle name="Įprastas 5 2 3 2 2 2 3 5 3" xfId="7465" xr:uid="{A95576BA-B855-44EE-B389-6CE526F4B886}"/>
    <cellStyle name="Įprastas 5 2 3 2 2 2 3 5 4" xfId="4009" xr:uid="{F3C02B14-B8C6-42FB-815A-08FCB10377D2}"/>
    <cellStyle name="Įprastas 5 2 3 2 2 2 3 5_8 priedas" xfId="8656" xr:uid="{EE98473D-7B4A-4B1F-A883-67EE17E36D72}"/>
    <cellStyle name="Įprastas 5 2 3 2 2 2 3 6" xfId="2281" xr:uid="{DAA7C5E9-C41A-47C3-84A7-B1A2B44C3D08}"/>
    <cellStyle name="Įprastas 5 2 3 2 2 2 3 6 2" xfId="4873" xr:uid="{BFA4D53B-629A-4465-BB05-74329F5A0E20}"/>
    <cellStyle name="Įprastas 5 2 3 2 2 2 3 6_8 priedas" xfId="8657" xr:uid="{045B006F-17FC-4995-8EB7-384CAB763DAF}"/>
    <cellStyle name="Įprastas 5 2 3 2 2 2 3 7" xfId="6601" xr:uid="{73AF3303-A505-461A-9846-12B39FFCC43C}"/>
    <cellStyle name="Įprastas 5 2 3 2 2 2 3 8" xfId="3145" xr:uid="{64D59297-CB2B-4BC4-9324-09DEAAA4DCD4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 2 2" xfId="1494" xr:uid="{067DA62D-64E4-478F-AC2A-3221DA527E59}"/>
    <cellStyle name="Įprastas 5 2 3 2 2 2 4 2 2 2" xfId="6270" xr:uid="{566D83BA-9A81-40B8-8847-0656EB0C7C9F}"/>
    <cellStyle name="Įprastas 5 2 3 2 2 2 4 2 2 3" xfId="7998" xr:uid="{31AA9440-083B-4C51-9305-3F5BF2C7E853}"/>
    <cellStyle name="Įprastas 5 2 3 2 2 2 4 2 2 4" xfId="4542" xr:uid="{E2216454-B641-41B2-8521-B7C568F04208}"/>
    <cellStyle name="Įprastas 5 2 3 2 2 2 4 2 2_8 priedas" xfId="8659" xr:uid="{413AFC4B-8CF8-4398-A9AB-F057B724C744}"/>
    <cellStyle name="Įprastas 5 2 3 2 2 2 4 2 3" xfId="2814" xr:uid="{9AE4625A-01A8-414C-B76E-3D61D70BE462}"/>
    <cellStyle name="Įprastas 5 2 3 2 2 2 4 2 3 2" xfId="5406" xr:uid="{3FC2FAE8-4CB7-4657-902E-479D8EDE52F5}"/>
    <cellStyle name="Įprastas 5 2 3 2 2 2 4 2 3_8 priedas" xfId="8660" xr:uid="{4283DA5C-0076-4FB8-AFB3-251DD35633B1}"/>
    <cellStyle name="Įprastas 5 2 3 2 2 2 4 2 4" xfId="7134" xr:uid="{FB097E36-A1CD-48C2-AD42-2802631FB68B}"/>
    <cellStyle name="Įprastas 5 2 3 2 2 2 4 2 5" xfId="3678" xr:uid="{3BD9F494-2308-4C06-B098-45E2632937CD}"/>
    <cellStyle name="Įprastas 5 2 3 2 2 2 4 2_8 priedas" xfId="8658" xr:uid="{50291BA9-56BC-4137-86A1-9C1F6432D665}"/>
    <cellStyle name="Įprastas 5 2 3 2 2 2 4 3" xfId="1495" xr:uid="{B625DB42-D73C-4DA5-A0D0-9F2B812B5DF5}"/>
    <cellStyle name="Įprastas 5 2 3 2 2 2 4 3 2" xfId="5740" xr:uid="{067D733C-9F1F-4BAB-9ED5-76CFF3A09F52}"/>
    <cellStyle name="Įprastas 5 2 3 2 2 2 4 3 3" xfId="7468" xr:uid="{7F0723B1-6127-445C-967B-2C98CFE39770}"/>
    <cellStyle name="Įprastas 5 2 3 2 2 2 4 3 4" xfId="4012" xr:uid="{80B3C9B5-ADE6-4F30-A813-73403DF5801A}"/>
    <cellStyle name="Įprastas 5 2 3 2 2 2 4 3_8 priedas" xfId="8661" xr:uid="{0363057B-29B0-4EAF-B1B5-E1AD8B1D53DA}"/>
    <cellStyle name="Įprastas 5 2 3 2 2 2 4 4" xfId="2284" xr:uid="{4154322A-D2EB-4002-B1E6-746CB18D626E}"/>
    <cellStyle name="Įprastas 5 2 3 2 2 2 4 4 2" xfId="4876" xr:uid="{271F3B32-D8F7-4B70-865B-DF30DE9ADE87}"/>
    <cellStyle name="Įprastas 5 2 3 2 2 2 4 4_8 priedas" xfId="8662" xr:uid="{BD0A65E3-6311-4AE5-9BEF-6E966278D0DC}"/>
    <cellStyle name="Įprastas 5 2 3 2 2 2 4 5" xfId="6604" xr:uid="{8FEB0004-FF51-4831-A81B-E77C6C840B04}"/>
    <cellStyle name="Įprastas 5 2 3 2 2 2 4 6" xfId="3148" xr:uid="{2ED38A1C-2E7D-442E-9C86-A7D62533201B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 2 2" xfId="1496" xr:uid="{BABE4057-69CA-43CF-8EF1-AFFAA833DC1E}"/>
    <cellStyle name="Įprastas 5 2 3 2 2 2 5 2 2 2" xfId="6414" xr:uid="{504CC781-EF82-4D89-8517-AC33C4B594F2}"/>
    <cellStyle name="Įprastas 5 2 3 2 2 2 5 2 2 3" xfId="8142" xr:uid="{BCEA143F-6BE4-4C9D-ACB5-1061DD917DB9}"/>
    <cellStyle name="Įprastas 5 2 3 2 2 2 5 2 2 4" xfId="4686" xr:uid="{97FD6BDD-D9EC-42D4-B8EA-660F8FC5CA11}"/>
    <cellStyle name="Įprastas 5 2 3 2 2 2 5 2 2_8 priedas" xfId="8664" xr:uid="{3A4755C4-98EB-449F-A0A8-D9E038661258}"/>
    <cellStyle name="Įprastas 5 2 3 2 2 2 5 2 3" xfId="2958" xr:uid="{8F005152-135B-43E7-BD6F-FF4FFC2C9B98}"/>
    <cellStyle name="Įprastas 5 2 3 2 2 2 5 2 3 2" xfId="5550" xr:uid="{018D690B-5636-493E-8321-7730B153E571}"/>
    <cellStyle name="Įprastas 5 2 3 2 2 2 5 2 3_8 priedas" xfId="8665" xr:uid="{C7C73B9E-BCE2-49D9-8E8C-B28FB655D908}"/>
    <cellStyle name="Įprastas 5 2 3 2 2 2 5 2 4" xfId="7278" xr:uid="{83969258-DF24-4966-A6C6-E7E5BC1623D0}"/>
    <cellStyle name="Įprastas 5 2 3 2 2 2 5 2 5" xfId="3822" xr:uid="{B5881C8A-5313-42C2-8AD4-3A279B2C6357}"/>
    <cellStyle name="Įprastas 5 2 3 2 2 2 5 2_8 priedas" xfId="8663" xr:uid="{A3DB2025-2046-478A-BA7D-9D8C5CBA0D3C}"/>
    <cellStyle name="Įprastas 5 2 3 2 2 2 5 3" xfId="1497" xr:uid="{EC43C09A-AB7C-4678-853A-8A67CF865C0F}"/>
    <cellStyle name="Įprastas 5 2 3 2 2 2 5 3 2" xfId="5741" xr:uid="{157CB9D3-F3AB-4C4C-9A80-2C743CBD2F88}"/>
    <cellStyle name="Įprastas 5 2 3 2 2 2 5 3 3" xfId="7469" xr:uid="{C5AA25C3-95D7-4E16-A9D3-27E18C0CBADC}"/>
    <cellStyle name="Įprastas 5 2 3 2 2 2 5 3 4" xfId="4013" xr:uid="{763D744A-D3D3-4B3E-9946-99DCB67D17B2}"/>
    <cellStyle name="Įprastas 5 2 3 2 2 2 5 3_8 priedas" xfId="8666" xr:uid="{0A9228C2-4F47-4CB5-A8EF-A555EFBBF857}"/>
    <cellStyle name="Įprastas 5 2 3 2 2 2 5 4" xfId="2285" xr:uid="{0470E550-315B-418D-9782-94E352337D25}"/>
    <cellStyle name="Įprastas 5 2 3 2 2 2 5 4 2" xfId="4877" xr:uid="{3DD1D6AB-9BA6-45BD-8D51-AB6C4CCB230E}"/>
    <cellStyle name="Įprastas 5 2 3 2 2 2 5 4_8 priedas" xfId="8667" xr:uid="{4E3CB956-8097-453C-A645-6B892950B341}"/>
    <cellStyle name="Įprastas 5 2 3 2 2 2 5 5" xfId="6605" xr:uid="{E4694ECD-1A74-4A41-A9BA-04DA03E414C9}"/>
    <cellStyle name="Įprastas 5 2 3 2 2 2 5 6" xfId="3149" xr:uid="{AB64B3AD-6329-4CFD-887B-6ADC578604C2}"/>
    <cellStyle name="Įprastas 5 2 3 2 2 2 5_8 priedas" xfId="914" xr:uid="{00000000-0005-0000-0000-00000B010000}"/>
    <cellStyle name="Įprastas 5 2 3 2 2 2 6" xfId="522" xr:uid="{00000000-0005-0000-0000-00000C010000}"/>
    <cellStyle name="Įprastas 5 2 3 2 2 2 6 2" xfId="1498" xr:uid="{10401FC5-AC4D-44E2-86DE-391961BE6A74}"/>
    <cellStyle name="Įprastas 5 2 3 2 2 2 6 2 2" xfId="6126" xr:uid="{4E8ED4D8-7525-489D-A517-12CD5ED20D41}"/>
    <cellStyle name="Įprastas 5 2 3 2 2 2 6 2 3" xfId="7854" xr:uid="{D33DD470-1E40-47F0-893A-2E7BF421972F}"/>
    <cellStyle name="Įprastas 5 2 3 2 2 2 6 2 4" xfId="4398" xr:uid="{9EC54A09-E5B6-451C-86E8-1980B469A507}"/>
    <cellStyle name="Įprastas 5 2 3 2 2 2 6 2_8 priedas" xfId="8669" xr:uid="{CC8B7238-001E-4565-8283-3FEDC38A5651}"/>
    <cellStyle name="Įprastas 5 2 3 2 2 2 6 3" xfId="2670" xr:uid="{F04A13B2-BA20-4FFF-8C12-E318808E5036}"/>
    <cellStyle name="Įprastas 5 2 3 2 2 2 6 3 2" xfId="5262" xr:uid="{85C28A0D-4552-484E-84EF-114F9FE5BF2F}"/>
    <cellStyle name="Įprastas 5 2 3 2 2 2 6 3_8 priedas" xfId="8670" xr:uid="{F511057C-1BD0-446B-BF94-C4AC107BC378}"/>
    <cellStyle name="Įprastas 5 2 3 2 2 2 6 4" xfId="6990" xr:uid="{09D28DC3-E513-4AB5-9E34-AB93C4003B08}"/>
    <cellStyle name="Įprastas 5 2 3 2 2 2 6 5" xfId="3534" xr:uid="{C31F7C7D-CE46-4D25-828B-EFD4C4B89824}"/>
    <cellStyle name="Įprastas 5 2 3 2 2 2 6_8 priedas" xfId="8668" xr:uid="{139FE3EF-76A3-4A68-81CC-6EF26466DAD2}"/>
    <cellStyle name="Įprastas 5 2 3 2 2 2 7" xfId="1499" xr:uid="{DEB47A00-A255-4A6F-837A-B781DE0F6A80}"/>
    <cellStyle name="Įprastas 5 2 3 2 2 2 7 2" xfId="5733" xr:uid="{62FE75CF-DED5-421F-B081-71485B7A3A17}"/>
    <cellStyle name="Įprastas 5 2 3 2 2 2 7 3" xfId="7461" xr:uid="{76B90110-06DF-40C8-9BE2-12942DA6E7D4}"/>
    <cellStyle name="Įprastas 5 2 3 2 2 2 7 4" xfId="4005" xr:uid="{78DCDFEA-9FFA-4E64-AA59-D46567644DD7}"/>
    <cellStyle name="Įprastas 5 2 3 2 2 2 7_8 priedas" xfId="8671" xr:uid="{E2E7E5B9-A090-4ECF-B2D1-188F83AEB15C}"/>
    <cellStyle name="Įprastas 5 2 3 2 2 2 8" xfId="2277" xr:uid="{CAF1B596-70EE-4FB6-B12B-63EBA01B88C5}"/>
    <cellStyle name="Įprastas 5 2 3 2 2 2 8 2" xfId="4869" xr:uid="{BAC55C95-4FE4-4205-9AD8-B4E04BB61217}"/>
    <cellStyle name="Įprastas 5 2 3 2 2 2 8_8 priedas" xfId="8672" xr:uid="{68F8B4E2-6A8A-4556-A4EB-5E7969773991}"/>
    <cellStyle name="Įprastas 5 2 3 2 2 2 9" xfId="6597" xr:uid="{9FAF650B-E939-4B1C-8405-5454D9CF6DC3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 2 2" xfId="1500" xr:uid="{784E0309-7F97-454F-AE90-D89BCA1760F0}"/>
    <cellStyle name="Įprastas 5 2 3 2 2 3 2 2 2 2" xfId="6294" xr:uid="{8DB8EA98-8346-42B2-8D8A-336B124684F9}"/>
    <cellStyle name="Įprastas 5 2 3 2 2 3 2 2 2 3" xfId="8022" xr:uid="{FE5FABAF-3B60-4C70-810D-BD498CA3888B}"/>
    <cellStyle name="Įprastas 5 2 3 2 2 3 2 2 2 4" xfId="4566" xr:uid="{358A5B03-D977-4AEB-8EBC-0C7044CE924A}"/>
    <cellStyle name="Įprastas 5 2 3 2 2 3 2 2 2_8 priedas" xfId="8674" xr:uid="{B306EA53-D435-4061-B0D8-A3F97176C5F5}"/>
    <cellStyle name="Įprastas 5 2 3 2 2 3 2 2 3" xfId="2838" xr:uid="{9FCB59BF-B3C2-48E3-90AA-7BCFCA597FB0}"/>
    <cellStyle name="Įprastas 5 2 3 2 2 3 2 2 3 2" xfId="5430" xr:uid="{B3037C27-2F7C-44D1-B491-197A266C2D4E}"/>
    <cellStyle name="Įprastas 5 2 3 2 2 3 2 2 3_8 priedas" xfId="8675" xr:uid="{A4F41E99-3C55-4AB6-BFAC-DF3A070FAEFC}"/>
    <cellStyle name="Įprastas 5 2 3 2 2 3 2 2 4" xfId="7158" xr:uid="{2C58E03F-DD31-4EC4-89E9-8FA7DBF2B04D}"/>
    <cellStyle name="Įprastas 5 2 3 2 2 3 2 2 5" xfId="3702" xr:uid="{D76516C7-9FF6-4B73-A08B-02527DFC739D}"/>
    <cellStyle name="Įprastas 5 2 3 2 2 3 2 2_8 priedas" xfId="8673" xr:uid="{2C54BDC0-73DB-4686-A8A0-72D094480DF2}"/>
    <cellStyle name="Įprastas 5 2 3 2 2 3 2 3" xfId="1501" xr:uid="{C5E0112F-4B89-4FEE-BADE-C2704A1DF10A}"/>
    <cellStyle name="Įprastas 5 2 3 2 2 3 2 3 2" xfId="5743" xr:uid="{09367B72-28D6-48C8-89DA-38F15DD53B4D}"/>
    <cellStyle name="Įprastas 5 2 3 2 2 3 2 3 3" xfId="7471" xr:uid="{6E2A11B0-B479-406A-99E7-C10ED0D278ED}"/>
    <cellStyle name="Įprastas 5 2 3 2 2 3 2 3 4" xfId="4015" xr:uid="{8869A005-B37A-42B7-B83A-3434B80263AF}"/>
    <cellStyle name="Įprastas 5 2 3 2 2 3 2 3_8 priedas" xfId="8676" xr:uid="{77BF5346-2F6C-4E9B-83A1-69289BF4D8E0}"/>
    <cellStyle name="Įprastas 5 2 3 2 2 3 2 4" xfId="2287" xr:uid="{9F13126E-B77A-4F1B-8BD4-CE439C9A7E69}"/>
    <cellStyle name="Įprastas 5 2 3 2 2 3 2 4 2" xfId="4879" xr:uid="{F48F78EB-26D7-4582-AFA4-55C9084BC57C}"/>
    <cellStyle name="Įprastas 5 2 3 2 2 3 2 4_8 priedas" xfId="8677" xr:uid="{AABEB060-25F2-40EB-8EB5-63A3F9CC1A32}"/>
    <cellStyle name="Įprastas 5 2 3 2 2 3 2 5" xfId="6607" xr:uid="{023343A4-DA3D-4D97-B241-50CE1D75D813}"/>
    <cellStyle name="Įprastas 5 2 3 2 2 3 2 6" xfId="3151" xr:uid="{C9B02151-03BA-49FC-A233-525C1FE762AA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 2 2" xfId="1502" xr:uid="{AEFE735E-E47B-4CA9-BD73-ED8AF91D96BB}"/>
    <cellStyle name="Įprastas 5 2 3 2 2 3 3 2 2 2" xfId="6438" xr:uid="{422A806A-9235-41D0-9B02-31FDA7ABCFE3}"/>
    <cellStyle name="Įprastas 5 2 3 2 2 3 3 2 2 3" xfId="8166" xr:uid="{886FD55A-21C1-4D99-916A-F80C399D1B9F}"/>
    <cellStyle name="Įprastas 5 2 3 2 2 3 3 2 2 4" xfId="4710" xr:uid="{DE9C74EE-E547-4D26-96AC-6C507D177AC2}"/>
    <cellStyle name="Įprastas 5 2 3 2 2 3 3 2 2_8 priedas" xfId="8679" xr:uid="{D45D1C12-E7E2-4599-BCD1-33A8369541E3}"/>
    <cellStyle name="Įprastas 5 2 3 2 2 3 3 2 3" xfId="2982" xr:uid="{72F47ABE-386F-429E-B6A0-F9C1D35AE030}"/>
    <cellStyle name="Įprastas 5 2 3 2 2 3 3 2 3 2" xfId="5574" xr:uid="{EF9B7DBD-6751-4974-8217-458E8D7C1CE0}"/>
    <cellStyle name="Įprastas 5 2 3 2 2 3 3 2 3_8 priedas" xfId="8680" xr:uid="{7505CD63-A6CE-4397-ABBE-583EBD84C5EC}"/>
    <cellStyle name="Įprastas 5 2 3 2 2 3 3 2 4" xfId="7302" xr:uid="{101CE06F-2751-4DC0-B1E7-A242596405A8}"/>
    <cellStyle name="Įprastas 5 2 3 2 2 3 3 2 5" xfId="3846" xr:uid="{7ECDEDD3-9076-4469-BA6A-8E8E103615D9}"/>
    <cellStyle name="Įprastas 5 2 3 2 2 3 3 2_8 priedas" xfId="8678" xr:uid="{ADBE27A2-F02F-42A0-8F43-E17C5890982E}"/>
    <cellStyle name="Įprastas 5 2 3 2 2 3 3 3" xfId="1503" xr:uid="{29B3F05C-00BC-4582-93D0-874B2A08A66E}"/>
    <cellStyle name="Įprastas 5 2 3 2 2 3 3 3 2" xfId="5744" xr:uid="{95DCDC34-E14C-4CD9-8A38-9C09D52F4E83}"/>
    <cellStyle name="Įprastas 5 2 3 2 2 3 3 3 3" xfId="7472" xr:uid="{6FC9D7D2-9A28-46E7-9E8E-E7B243AC5A3A}"/>
    <cellStyle name="Įprastas 5 2 3 2 2 3 3 3 4" xfId="4016" xr:uid="{B42A14C3-1694-4326-B248-EE70F2D03E7B}"/>
    <cellStyle name="Įprastas 5 2 3 2 2 3 3 3_8 priedas" xfId="8681" xr:uid="{EFC76C44-0B2A-400E-B595-C317B664D19A}"/>
    <cellStyle name="Įprastas 5 2 3 2 2 3 3 4" xfId="2288" xr:uid="{1118B7BB-F5B9-4C7A-99E6-111317AB9B25}"/>
    <cellStyle name="Įprastas 5 2 3 2 2 3 3 4 2" xfId="4880" xr:uid="{F79CC837-0A99-4EFA-B744-A40A912DEB26}"/>
    <cellStyle name="Įprastas 5 2 3 2 2 3 3 4_8 priedas" xfId="8682" xr:uid="{0297EC24-9E7A-4989-B319-5BB63513B687}"/>
    <cellStyle name="Įprastas 5 2 3 2 2 3 3 5" xfId="6608" xr:uid="{6C3D96DC-9AD8-4ACE-A550-081E4B3784E8}"/>
    <cellStyle name="Įprastas 5 2 3 2 2 3 3 6" xfId="3152" xr:uid="{32EF52B4-3F8F-4F80-86B4-C46F122794EE}"/>
    <cellStyle name="Įprastas 5 2 3 2 2 3 3_8 priedas" xfId="1058" xr:uid="{00000000-0005-0000-0000-000014010000}"/>
    <cellStyle name="Įprastas 5 2 3 2 2 3 4" xfId="546" xr:uid="{00000000-0005-0000-0000-000015010000}"/>
    <cellStyle name="Įprastas 5 2 3 2 2 3 4 2" xfId="1504" xr:uid="{AE8290B9-180F-486C-AD7C-41F0CCCB1420}"/>
    <cellStyle name="Įprastas 5 2 3 2 2 3 4 2 2" xfId="6150" xr:uid="{96BD0FC1-EFDD-46AC-82B6-09C1B5765FB0}"/>
    <cellStyle name="Įprastas 5 2 3 2 2 3 4 2 3" xfId="7878" xr:uid="{BE344E88-7BB9-487A-BE0A-9B27B7F4AB72}"/>
    <cellStyle name="Įprastas 5 2 3 2 2 3 4 2 4" xfId="4422" xr:uid="{814F7BA1-B94D-4D48-BA7E-8FD94E84715F}"/>
    <cellStyle name="Įprastas 5 2 3 2 2 3 4 2_8 priedas" xfId="8684" xr:uid="{FB6CD1D7-2C5B-4EC3-BDBA-4BE1457B20B3}"/>
    <cellStyle name="Įprastas 5 2 3 2 2 3 4 3" xfId="2694" xr:uid="{2EF55C76-8AE2-49DE-A96B-DB9E7C46A980}"/>
    <cellStyle name="Įprastas 5 2 3 2 2 3 4 3 2" xfId="5286" xr:uid="{4D738E4D-8CFC-408B-A6E1-231537699A3C}"/>
    <cellStyle name="Įprastas 5 2 3 2 2 3 4 3_8 priedas" xfId="8685" xr:uid="{3D6C79BB-B655-411C-810E-EACF1368418E}"/>
    <cellStyle name="Įprastas 5 2 3 2 2 3 4 4" xfId="7014" xr:uid="{D1E2FBB9-37C6-422C-81F0-5EAAFEC98EEA}"/>
    <cellStyle name="Įprastas 5 2 3 2 2 3 4 5" xfId="3558" xr:uid="{92AFD607-A664-4AA3-B9D5-E3B640C706A4}"/>
    <cellStyle name="Įprastas 5 2 3 2 2 3 4_8 priedas" xfId="8683" xr:uid="{EC71D97D-C8A8-457F-82FC-C892CB5430C1}"/>
    <cellStyle name="Įprastas 5 2 3 2 2 3 5" xfId="1505" xr:uid="{20A9ED75-180B-42DD-B1B3-C680C1DFD404}"/>
    <cellStyle name="Įprastas 5 2 3 2 2 3 5 2" xfId="5742" xr:uid="{C325291C-5330-4721-8E92-12F19B1C44A4}"/>
    <cellStyle name="Įprastas 5 2 3 2 2 3 5 3" xfId="7470" xr:uid="{235D8552-15AC-4D2F-B1F2-00C921F133AC}"/>
    <cellStyle name="Įprastas 5 2 3 2 2 3 5 4" xfId="4014" xr:uid="{A51A94C3-5EAD-4CFF-8753-5BEF7EAC3DF5}"/>
    <cellStyle name="Įprastas 5 2 3 2 2 3 5_8 priedas" xfId="8686" xr:uid="{322F70C2-692F-4EE3-8AFA-108AABF448E9}"/>
    <cellStyle name="Įprastas 5 2 3 2 2 3 6" xfId="2286" xr:uid="{1A4BB52B-8933-4666-8EBE-B397F3FCAF53}"/>
    <cellStyle name="Įprastas 5 2 3 2 2 3 6 2" xfId="4878" xr:uid="{CC184595-0C0E-4219-9287-0853CA2F829A}"/>
    <cellStyle name="Įprastas 5 2 3 2 2 3 6_8 priedas" xfId="8687" xr:uid="{15ED077B-D21E-4A5F-A30E-803DE1AB8EBB}"/>
    <cellStyle name="Įprastas 5 2 3 2 2 3 7" xfId="6606" xr:uid="{6200E3E4-1FE3-48CA-96EC-7D2F377D036F}"/>
    <cellStyle name="Įprastas 5 2 3 2 2 3 8" xfId="3150" xr:uid="{F9F594A8-51EE-4B7A-AF78-33ADCE3F54A2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 2 2" xfId="1506" xr:uid="{DBAA0D86-77B2-41F4-A4F4-1E5947B47FAA}"/>
    <cellStyle name="Įprastas 5 2 3 2 2 4 2 2 2 2" xfId="6342" xr:uid="{7A559E3A-0D38-4E0E-A3D0-864B58EC73F5}"/>
    <cellStyle name="Įprastas 5 2 3 2 2 4 2 2 2 3" xfId="8070" xr:uid="{21742360-1C86-45E9-8584-947834267E97}"/>
    <cellStyle name="Įprastas 5 2 3 2 2 4 2 2 2 4" xfId="4614" xr:uid="{4EDECD83-106C-4E29-8341-B7016772C025}"/>
    <cellStyle name="Įprastas 5 2 3 2 2 4 2 2 2_8 priedas" xfId="8689" xr:uid="{7C498FCF-4141-4D21-B517-B8BAE6349D8E}"/>
    <cellStyle name="Įprastas 5 2 3 2 2 4 2 2 3" xfId="2886" xr:uid="{16A290CB-B2FD-4B7E-B055-6D5D8C5BDD83}"/>
    <cellStyle name="Įprastas 5 2 3 2 2 4 2 2 3 2" xfId="5478" xr:uid="{4FF6084E-DFA2-4E7D-ADE1-CB2A426946C7}"/>
    <cellStyle name="Įprastas 5 2 3 2 2 4 2 2 3_8 priedas" xfId="8690" xr:uid="{967AA738-5F5B-4298-89A4-4438AD836F2D}"/>
    <cellStyle name="Įprastas 5 2 3 2 2 4 2 2 4" xfId="7206" xr:uid="{55DC881D-0805-4A61-BAD7-2DDB7283C472}"/>
    <cellStyle name="Įprastas 5 2 3 2 2 4 2 2 5" xfId="3750" xr:uid="{8848ABEB-9CBF-4555-8DC9-09F6923FC40B}"/>
    <cellStyle name="Įprastas 5 2 3 2 2 4 2 2_8 priedas" xfId="8688" xr:uid="{D4655EBE-3924-4B75-AE5C-3B4D32A66816}"/>
    <cellStyle name="Įprastas 5 2 3 2 2 4 2 3" xfId="1507" xr:uid="{ABEEAC64-CB30-4B09-9EBD-60DDE9833F13}"/>
    <cellStyle name="Įprastas 5 2 3 2 2 4 2 3 2" xfId="5746" xr:uid="{EC0EA699-9229-45C8-B221-EF52E292EBCF}"/>
    <cellStyle name="Įprastas 5 2 3 2 2 4 2 3 3" xfId="7474" xr:uid="{0FBF5505-4680-47EE-B2DC-7472DF31278B}"/>
    <cellStyle name="Įprastas 5 2 3 2 2 4 2 3 4" xfId="4018" xr:uid="{F6372853-AB32-4521-B260-9525799C4975}"/>
    <cellStyle name="Įprastas 5 2 3 2 2 4 2 3_8 priedas" xfId="8691" xr:uid="{8A2842AA-9E3E-499B-9038-802F965B05DB}"/>
    <cellStyle name="Įprastas 5 2 3 2 2 4 2 4" xfId="2290" xr:uid="{7E2407BD-5557-434A-994E-92E52D19AEEC}"/>
    <cellStyle name="Įprastas 5 2 3 2 2 4 2 4 2" xfId="4882" xr:uid="{6A2B1AB6-2595-4DAA-8E45-458C7528E8B0}"/>
    <cellStyle name="Įprastas 5 2 3 2 2 4 2 4_8 priedas" xfId="8692" xr:uid="{30700E2A-E830-4AC5-B862-9574D90521E7}"/>
    <cellStyle name="Įprastas 5 2 3 2 2 4 2 5" xfId="6610" xr:uid="{62D35698-79B3-4DEC-9EFC-C0943EB8B430}"/>
    <cellStyle name="Įprastas 5 2 3 2 2 4 2 6" xfId="3154" xr:uid="{47C39D32-C862-4478-91CF-A7F1BA0C4F81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 2 2" xfId="1508" xr:uid="{AE3172D0-9D3D-450E-ABD0-16D7BF1935D5}"/>
    <cellStyle name="Įprastas 5 2 3 2 2 4 3 2 2 2" xfId="6486" xr:uid="{8CE95A6A-1EB5-4175-9ACA-D5D4505AE423}"/>
    <cellStyle name="Įprastas 5 2 3 2 2 4 3 2 2 3" xfId="8214" xr:uid="{33303E97-FBB1-43EA-A0E5-7B25707B71EC}"/>
    <cellStyle name="Įprastas 5 2 3 2 2 4 3 2 2 4" xfId="4758" xr:uid="{663D33B9-A057-4B3F-ABD5-4E8AB764DAD0}"/>
    <cellStyle name="Įprastas 5 2 3 2 2 4 3 2 2_8 priedas" xfId="8694" xr:uid="{DBF19E88-27D6-45F8-A6F7-DDA6D011DBC6}"/>
    <cellStyle name="Įprastas 5 2 3 2 2 4 3 2 3" xfId="3030" xr:uid="{391B2D18-0FAA-49E7-B102-B520BE28302B}"/>
    <cellStyle name="Įprastas 5 2 3 2 2 4 3 2 3 2" xfId="5622" xr:uid="{F728A732-8B42-43CC-A4D4-1CA7A89FB250}"/>
    <cellStyle name="Įprastas 5 2 3 2 2 4 3 2 3_8 priedas" xfId="8695" xr:uid="{DFC8E3F3-3D39-48ED-A367-71CECC0C302F}"/>
    <cellStyle name="Įprastas 5 2 3 2 2 4 3 2 4" xfId="7350" xr:uid="{F47926B2-3E3E-417E-B8E7-151469340FBB}"/>
    <cellStyle name="Įprastas 5 2 3 2 2 4 3 2 5" xfId="3894" xr:uid="{D5B1BE69-ADDA-4597-A337-7AA5CB14DF13}"/>
    <cellStyle name="Įprastas 5 2 3 2 2 4 3 2_8 priedas" xfId="8693" xr:uid="{43E6171E-C1AE-4F5D-B23C-5AA4416CD5F8}"/>
    <cellStyle name="Įprastas 5 2 3 2 2 4 3 3" xfId="1509" xr:uid="{D1729C9D-D029-467C-A900-45F92B27BDA6}"/>
    <cellStyle name="Įprastas 5 2 3 2 2 4 3 3 2" xfId="5747" xr:uid="{E6D930DB-F208-4529-828C-CC39C2C1B783}"/>
    <cellStyle name="Įprastas 5 2 3 2 2 4 3 3 3" xfId="7475" xr:uid="{2267A4EA-8DEC-4B9D-ABD0-47629F6E19E8}"/>
    <cellStyle name="Įprastas 5 2 3 2 2 4 3 3 4" xfId="4019" xr:uid="{CDB7B592-AD68-4F0C-A5B0-1F2250178199}"/>
    <cellStyle name="Įprastas 5 2 3 2 2 4 3 3_8 priedas" xfId="8696" xr:uid="{203EA1C5-0CFC-40E2-8BC4-D0F9079517CA}"/>
    <cellStyle name="Įprastas 5 2 3 2 2 4 3 4" xfId="2291" xr:uid="{D02F8112-7047-444F-B21C-4C67A6A95A94}"/>
    <cellStyle name="Įprastas 5 2 3 2 2 4 3 4 2" xfId="4883" xr:uid="{D1B5796C-D93D-4E78-84B4-DB4F96C1E627}"/>
    <cellStyle name="Įprastas 5 2 3 2 2 4 3 4_8 priedas" xfId="8697" xr:uid="{C200B32D-13D5-425B-8075-A99D96CF2C56}"/>
    <cellStyle name="Įprastas 5 2 3 2 2 4 3 5" xfId="6611" xr:uid="{B89E6A48-C2BF-4E8B-BF8A-154855AF7AC9}"/>
    <cellStyle name="Įprastas 5 2 3 2 2 4 3 6" xfId="3155" xr:uid="{09A14CC6-A890-4CC2-814D-102F0A572CC4}"/>
    <cellStyle name="Įprastas 5 2 3 2 2 4 3_8 priedas" xfId="1011" xr:uid="{00000000-0005-0000-0000-00001D010000}"/>
    <cellStyle name="Įprastas 5 2 3 2 2 4 4" xfId="594" xr:uid="{00000000-0005-0000-0000-00001E010000}"/>
    <cellStyle name="Įprastas 5 2 3 2 2 4 4 2" xfId="1510" xr:uid="{84E129FB-ECDE-4795-8342-3521DD0422DE}"/>
    <cellStyle name="Įprastas 5 2 3 2 2 4 4 2 2" xfId="6198" xr:uid="{CCEF9217-1372-4D3D-A1BB-7F8C9BC2D106}"/>
    <cellStyle name="Įprastas 5 2 3 2 2 4 4 2 3" xfId="7926" xr:uid="{1A6A5486-22BD-4026-83F8-5145255CA7D3}"/>
    <cellStyle name="Įprastas 5 2 3 2 2 4 4 2 4" xfId="4470" xr:uid="{5863EF12-5C01-40D1-9E8D-D3D5A06D42AA}"/>
    <cellStyle name="Įprastas 5 2 3 2 2 4 4 2_8 priedas" xfId="8699" xr:uid="{29D15ABD-9BF7-42A5-8012-18EF05E69BAE}"/>
    <cellStyle name="Įprastas 5 2 3 2 2 4 4 3" xfId="2742" xr:uid="{0F457E3C-2C5B-4C3F-95BF-E40EE65E649D}"/>
    <cellStyle name="Įprastas 5 2 3 2 2 4 4 3 2" xfId="5334" xr:uid="{9FEAD5B7-23AB-4793-8008-122BB9B817F6}"/>
    <cellStyle name="Įprastas 5 2 3 2 2 4 4 3_8 priedas" xfId="8700" xr:uid="{044D2982-6533-4C12-BF2A-3BD083932960}"/>
    <cellStyle name="Įprastas 5 2 3 2 2 4 4 4" xfId="7062" xr:uid="{39FA01EF-6446-437B-AD6A-5A13C6306911}"/>
    <cellStyle name="Įprastas 5 2 3 2 2 4 4 5" xfId="3606" xr:uid="{4629BC26-91C0-46FF-9554-436E89351E41}"/>
    <cellStyle name="Įprastas 5 2 3 2 2 4 4_8 priedas" xfId="8698" xr:uid="{572696CC-A39C-4C5B-BD40-DBCAC6365C4A}"/>
    <cellStyle name="Įprastas 5 2 3 2 2 4 5" xfId="1511" xr:uid="{620DE9CC-5C67-469F-A8C7-7FF9274F2AF7}"/>
    <cellStyle name="Įprastas 5 2 3 2 2 4 5 2" xfId="5745" xr:uid="{741ABB54-FCF7-4BE3-BB48-C9EF8717B043}"/>
    <cellStyle name="Įprastas 5 2 3 2 2 4 5 3" xfId="7473" xr:uid="{661E0B23-E243-4C93-AFC8-7A77073B309C}"/>
    <cellStyle name="Įprastas 5 2 3 2 2 4 5 4" xfId="4017" xr:uid="{FF08F1EE-A93B-4E14-A491-BCFF63D7C25B}"/>
    <cellStyle name="Įprastas 5 2 3 2 2 4 5_8 priedas" xfId="8701" xr:uid="{3CBD158F-C26A-466F-A6DD-44F547A5150B}"/>
    <cellStyle name="Įprastas 5 2 3 2 2 4 6" xfId="2289" xr:uid="{07AA8D92-E49C-4C80-ADAF-BBCAD8EFB683}"/>
    <cellStyle name="Įprastas 5 2 3 2 2 4 6 2" xfId="4881" xr:uid="{AB0B3B10-6764-47D3-BCBA-E72F65030A1F}"/>
    <cellStyle name="Įprastas 5 2 3 2 2 4 6_8 priedas" xfId="8702" xr:uid="{9EDA44AD-71AC-418B-9DD5-CCF451D139E9}"/>
    <cellStyle name="Įprastas 5 2 3 2 2 4 7" xfId="6609" xr:uid="{2A5B2AE8-EA9B-4DE6-A4E2-3A22A63A8E31}"/>
    <cellStyle name="Įprastas 5 2 3 2 2 4 8" xfId="3153" xr:uid="{8403FCF3-345F-4AD4-8496-C463CF3C7813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 2 2" xfId="1512" xr:uid="{7D627570-234A-4476-903F-970D57FB7CA1}"/>
    <cellStyle name="Įprastas 5 2 3 2 2 5 2 2 2" xfId="6246" xr:uid="{D9A506F6-4B49-4E25-B080-8FCE450E9145}"/>
    <cellStyle name="Įprastas 5 2 3 2 2 5 2 2 3" xfId="7974" xr:uid="{ED3F3C0A-1704-4915-B9E5-ED469B528E50}"/>
    <cellStyle name="Įprastas 5 2 3 2 2 5 2 2 4" xfId="4518" xr:uid="{5091F571-49BC-4A63-861E-A0B575D3508E}"/>
    <cellStyle name="Įprastas 5 2 3 2 2 5 2 2_8 priedas" xfId="8704" xr:uid="{D52C3939-4BB2-4FCC-8ECD-44C089B7E57C}"/>
    <cellStyle name="Įprastas 5 2 3 2 2 5 2 3" xfId="2790" xr:uid="{6BEE46D0-7EA8-46E7-A76A-1C93C8F7D328}"/>
    <cellStyle name="Įprastas 5 2 3 2 2 5 2 3 2" xfId="5382" xr:uid="{2615BFC3-AAC1-40B4-888D-BD70D1540DDD}"/>
    <cellStyle name="Įprastas 5 2 3 2 2 5 2 3_8 priedas" xfId="8705" xr:uid="{D8156809-3807-4685-AF82-6E3662083B1E}"/>
    <cellStyle name="Įprastas 5 2 3 2 2 5 2 4" xfId="7110" xr:uid="{A73C25D0-07C3-499A-ADD0-88938702A1BD}"/>
    <cellStyle name="Įprastas 5 2 3 2 2 5 2 5" xfId="3654" xr:uid="{9BD8AADF-7012-46CE-90C5-830C409FD12F}"/>
    <cellStyle name="Įprastas 5 2 3 2 2 5 2_8 priedas" xfId="8703" xr:uid="{E87D81FE-5C8E-45E6-97FA-8BA7D47664D1}"/>
    <cellStyle name="Įprastas 5 2 3 2 2 5 3" xfId="1513" xr:uid="{BE8C7687-FBCC-4DA4-BE65-77EDD2DF8D48}"/>
    <cellStyle name="Įprastas 5 2 3 2 2 5 3 2" xfId="5748" xr:uid="{A69A2CC2-E3E7-4E52-82D7-C0F54EAA834A}"/>
    <cellStyle name="Įprastas 5 2 3 2 2 5 3 3" xfId="7476" xr:uid="{0061C4E8-1A4C-44BC-9BC6-944C5BCBD2F8}"/>
    <cellStyle name="Įprastas 5 2 3 2 2 5 3 4" xfId="4020" xr:uid="{CC6F2CFC-0708-4284-BBCA-877E5EF2838A}"/>
    <cellStyle name="Įprastas 5 2 3 2 2 5 3_8 priedas" xfId="8706" xr:uid="{89A2C2ED-C20A-4BD5-A6F7-722607B5A9C2}"/>
    <cellStyle name="Įprastas 5 2 3 2 2 5 4" xfId="2292" xr:uid="{92D0E1E2-1243-44E2-A8BD-5055038C93EF}"/>
    <cellStyle name="Įprastas 5 2 3 2 2 5 4 2" xfId="4884" xr:uid="{A66BA794-AB20-4152-868F-E6DDC804D8B5}"/>
    <cellStyle name="Įprastas 5 2 3 2 2 5 4_8 priedas" xfId="8707" xr:uid="{E16F7453-B3A5-4E01-B0A5-F53689762663}"/>
    <cellStyle name="Įprastas 5 2 3 2 2 5 5" xfId="6612" xr:uid="{0F099A4E-E62C-4497-8FBC-E4C831BE023F}"/>
    <cellStyle name="Įprastas 5 2 3 2 2 5 6" xfId="3156" xr:uid="{A614B6CA-D12E-462A-AAFC-14B21DB395CF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 2 2" xfId="1514" xr:uid="{02CB1FDC-2D71-43FB-9161-EAF2E9D007DB}"/>
    <cellStyle name="Įprastas 5 2 3 2 2 6 2 2 2" xfId="6390" xr:uid="{21DE1A4C-5EC4-4632-8F06-74859CE84C83}"/>
    <cellStyle name="Įprastas 5 2 3 2 2 6 2 2 3" xfId="8118" xr:uid="{6E23E9F8-7C81-4FDE-90BC-31E88CE4B571}"/>
    <cellStyle name="Įprastas 5 2 3 2 2 6 2 2 4" xfId="4662" xr:uid="{21EB250B-DECE-4849-A6CD-195848BE91DC}"/>
    <cellStyle name="Įprastas 5 2 3 2 2 6 2 2_8 priedas" xfId="8709" xr:uid="{1E465576-09D4-4427-BF6F-D2E3B2C69909}"/>
    <cellStyle name="Įprastas 5 2 3 2 2 6 2 3" xfId="2934" xr:uid="{CA7527DC-025A-4811-8D66-2C6796EEDAFF}"/>
    <cellStyle name="Įprastas 5 2 3 2 2 6 2 3 2" xfId="5526" xr:uid="{81F5938B-0293-49F2-BF15-495F2448CA9E}"/>
    <cellStyle name="Įprastas 5 2 3 2 2 6 2 3_8 priedas" xfId="8710" xr:uid="{17F62414-9CDA-4FE4-8B6A-E4A3145138D6}"/>
    <cellStyle name="Įprastas 5 2 3 2 2 6 2 4" xfId="7254" xr:uid="{A146DEF9-70F3-4397-8F4D-344527129B4F}"/>
    <cellStyle name="Įprastas 5 2 3 2 2 6 2 5" xfId="3798" xr:uid="{2020FCE1-F607-4F48-BF39-F023437C9FA9}"/>
    <cellStyle name="Įprastas 5 2 3 2 2 6 2_8 priedas" xfId="8708" xr:uid="{4E5C1328-4E78-4693-B246-1CDD22B57820}"/>
    <cellStyle name="Įprastas 5 2 3 2 2 6 3" xfId="1515" xr:uid="{A69C6E72-0011-4B23-9C43-AEF97A0E7593}"/>
    <cellStyle name="Įprastas 5 2 3 2 2 6 3 2" xfId="5749" xr:uid="{3FB6B397-C6E0-41AD-8A56-CEB17D14FB17}"/>
    <cellStyle name="Įprastas 5 2 3 2 2 6 3 3" xfId="7477" xr:uid="{66A80F1C-91C1-4EC2-8296-8F133726BBF5}"/>
    <cellStyle name="Įprastas 5 2 3 2 2 6 3 4" xfId="4021" xr:uid="{22B758C1-897A-4DC7-B6F0-E09389B6AE20}"/>
    <cellStyle name="Įprastas 5 2 3 2 2 6 3_8 priedas" xfId="8711" xr:uid="{0EB20EFD-C5C8-4334-8F95-B10B247A69BE}"/>
    <cellStyle name="Įprastas 5 2 3 2 2 6 4" xfId="2293" xr:uid="{9CEE2AF6-1280-4105-A35A-F0ECD6E14097}"/>
    <cellStyle name="Įprastas 5 2 3 2 2 6 4 2" xfId="4885" xr:uid="{DCD67171-7CEF-48ED-A49E-964F9C775BD4}"/>
    <cellStyle name="Įprastas 5 2 3 2 2 6 4_8 priedas" xfId="8712" xr:uid="{D5EE3E96-7878-4FF3-8A5A-4DFA9622A781}"/>
    <cellStyle name="Įprastas 5 2 3 2 2 6 5" xfId="6613" xr:uid="{B1525A8B-1697-44E3-AF4E-08844F33C7A8}"/>
    <cellStyle name="Įprastas 5 2 3 2 2 6 6" xfId="3157" xr:uid="{1E2BD96F-276F-48F9-9108-DD3AF31C5B23}"/>
    <cellStyle name="Įprastas 5 2 3 2 2 6_8 priedas" xfId="1107" xr:uid="{00000000-0005-0000-0000-000025010000}"/>
    <cellStyle name="Įprastas 5 2 3 2 2 7" xfId="498" xr:uid="{00000000-0005-0000-0000-000026010000}"/>
    <cellStyle name="Įprastas 5 2 3 2 2 7 2" xfId="1516" xr:uid="{ECE48E9E-A975-4342-BB22-DAA2805B3F09}"/>
    <cellStyle name="Įprastas 5 2 3 2 2 7 2 2" xfId="6102" xr:uid="{5E2CBB3F-5F38-47E0-9222-EADBA4122E95}"/>
    <cellStyle name="Įprastas 5 2 3 2 2 7 2 3" xfId="7830" xr:uid="{1F3C9DEA-D68D-4DCA-B04A-8DE7884A3070}"/>
    <cellStyle name="Įprastas 5 2 3 2 2 7 2 4" xfId="4374" xr:uid="{079C4BDF-0FEB-4115-933F-43F490140291}"/>
    <cellStyle name="Įprastas 5 2 3 2 2 7 2_8 priedas" xfId="8714" xr:uid="{86E5AA6D-87FC-4B54-AE1A-363575ED133A}"/>
    <cellStyle name="Įprastas 5 2 3 2 2 7 3" xfId="2646" xr:uid="{4A56114E-93B1-46C6-AA10-C6C2167A4E25}"/>
    <cellStyle name="Įprastas 5 2 3 2 2 7 3 2" xfId="5238" xr:uid="{1A7DF3E5-B21B-41F7-AE44-90406A7440C0}"/>
    <cellStyle name="Įprastas 5 2 3 2 2 7 3_8 priedas" xfId="8715" xr:uid="{3A268E3B-41C1-4B2D-A1F7-6D579E03BCD6}"/>
    <cellStyle name="Įprastas 5 2 3 2 2 7 4" xfId="6966" xr:uid="{1279ED46-2639-4CD3-B55B-698AC1FCD016}"/>
    <cellStyle name="Įprastas 5 2 3 2 2 7 5" xfId="3510" xr:uid="{47DD9586-F712-4887-B0D4-0111781AE56C}"/>
    <cellStyle name="Įprastas 5 2 3 2 2 7_8 priedas" xfId="8713" xr:uid="{B67F6F2A-0B36-4F8B-A701-92ABD2632828}"/>
    <cellStyle name="Įprastas 5 2 3 2 2 8" xfId="1517" xr:uid="{350DBAC9-5ABB-4441-9AF1-BE0BA92065C9}"/>
    <cellStyle name="Įprastas 5 2 3 2 2 8 2" xfId="5732" xr:uid="{C96877D7-4629-4B04-93F3-6837854C0053}"/>
    <cellStyle name="Įprastas 5 2 3 2 2 8 3" xfId="7460" xr:uid="{D43544B0-51A2-4F14-B43D-B98A85B36D42}"/>
    <cellStyle name="Įprastas 5 2 3 2 2 8 4" xfId="4004" xr:uid="{39A07F0C-2540-4362-8022-A8A53470C65E}"/>
    <cellStyle name="Įprastas 5 2 3 2 2 8_8 priedas" xfId="8716" xr:uid="{C75071B3-901A-4982-9DBB-4981725A3B1C}"/>
    <cellStyle name="Įprastas 5 2 3 2 2 9" xfId="2276" xr:uid="{4E808283-AD39-4AB3-9B74-E88EFF6406F8}"/>
    <cellStyle name="Įprastas 5 2 3 2 2 9 2" xfId="4868" xr:uid="{0A5BBDE2-C4CF-44E5-BDD8-80E373CAFA53}"/>
    <cellStyle name="Įprastas 5 2 3 2 2 9_8 priedas" xfId="8717" xr:uid="{662F90B2-0CD5-454D-A565-B20E97E05CB0}"/>
    <cellStyle name="Įprastas 5 2 3 2 2_8 priedas" xfId="1097" xr:uid="{00000000-0005-0000-0000-000027010000}"/>
    <cellStyle name="Įprastas 5 2 3 2 3" xfId="127" xr:uid="{00000000-0005-0000-0000-000028010000}"/>
    <cellStyle name="Įprastas 5 2 3 2 3 10" xfId="3158" xr:uid="{81AF2FD8-EA00-46D6-A212-0056EE8028BA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 2 2" xfId="1518" xr:uid="{54B011ED-460E-474C-809A-9F6F4248D5D1}"/>
    <cellStyle name="Įprastas 5 2 3 2 3 2 2 2 2 2" xfId="6306" xr:uid="{CA351781-ABA8-4E4C-85D6-84FD94BA56EB}"/>
    <cellStyle name="Įprastas 5 2 3 2 3 2 2 2 2 3" xfId="8034" xr:uid="{8C2B8D1B-20D6-4D91-B683-D5D718A29D74}"/>
    <cellStyle name="Įprastas 5 2 3 2 3 2 2 2 2 4" xfId="4578" xr:uid="{FE5C6023-D909-43FE-A6B6-424E20624DEB}"/>
    <cellStyle name="Įprastas 5 2 3 2 3 2 2 2 2_8 priedas" xfId="8719" xr:uid="{9CDD384D-61E9-4E4B-8FE2-30F31D6FF7A5}"/>
    <cellStyle name="Įprastas 5 2 3 2 3 2 2 2 3" xfId="2850" xr:uid="{F38BEC82-8FAB-46C7-B05B-37EAAEC4FF8A}"/>
    <cellStyle name="Įprastas 5 2 3 2 3 2 2 2 3 2" xfId="5442" xr:uid="{CDDEAC16-3E2A-406E-9A52-AE12895208C2}"/>
    <cellStyle name="Įprastas 5 2 3 2 3 2 2 2 3_8 priedas" xfId="8720" xr:uid="{195CAA53-0F6F-46A8-83A3-270EE33C3990}"/>
    <cellStyle name="Įprastas 5 2 3 2 3 2 2 2 4" xfId="7170" xr:uid="{02D15697-90B8-4850-A204-C4BA4AF19174}"/>
    <cellStyle name="Įprastas 5 2 3 2 3 2 2 2 5" xfId="3714" xr:uid="{D728E122-48DF-451E-95DD-AF70CC0D0654}"/>
    <cellStyle name="Įprastas 5 2 3 2 3 2 2 2_8 priedas" xfId="8718" xr:uid="{B822B80B-9F79-4A8F-8A55-E352E42C2372}"/>
    <cellStyle name="Įprastas 5 2 3 2 3 2 2 3" xfId="1519" xr:uid="{4FE23272-7683-445F-864E-B09DC64BA8AC}"/>
    <cellStyle name="Įprastas 5 2 3 2 3 2 2 3 2" xfId="5752" xr:uid="{324A501F-1A69-493D-BF3E-97368A62E9D8}"/>
    <cellStyle name="Įprastas 5 2 3 2 3 2 2 3 3" xfId="7480" xr:uid="{153B302E-7B90-4FF6-A345-F5A48F91E129}"/>
    <cellStyle name="Įprastas 5 2 3 2 3 2 2 3 4" xfId="4024" xr:uid="{F64C9AAA-2E73-4D5C-8F37-CA6A1BF25E07}"/>
    <cellStyle name="Įprastas 5 2 3 2 3 2 2 3_8 priedas" xfId="8721" xr:uid="{9A721BCB-4E1F-41B2-A0F2-E1C9CDB93685}"/>
    <cellStyle name="Įprastas 5 2 3 2 3 2 2 4" xfId="2296" xr:uid="{5108D32F-4D44-4C6F-9F96-D125ED108774}"/>
    <cellStyle name="Įprastas 5 2 3 2 3 2 2 4 2" xfId="4888" xr:uid="{A75BFD1B-430F-419C-BF96-E7A632B73EB1}"/>
    <cellStyle name="Įprastas 5 2 3 2 3 2 2 4_8 priedas" xfId="8722" xr:uid="{51C710E7-70EE-44E3-AEA3-02AA0090FBA8}"/>
    <cellStyle name="Įprastas 5 2 3 2 3 2 2 5" xfId="6616" xr:uid="{A240903F-C717-4623-ABEC-CA1C0EF1B63E}"/>
    <cellStyle name="Įprastas 5 2 3 2 3 2 2 6" xfId="3160" xr:uid="{A23458D2-B243-4A28-9C4C-1C68DEDCA8FA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 2 2" xfId="1520" xr:uid="{48558B70-CF6C-47F4-AB77-75EAD7347E06}"/>
    <cellStyle name="Įprastas 5 2 3 2 3 2 3 2 2 2" xfId="6450" xr:uid="{A37BFE2E-FDCD-40CA-B02F-D246B6D98373}"/>
    <cellStyle name="Įprastas 5 2 3 2 3 2 3 2 2 3" xfId="8178" xr:uid="{60FEAD5A-788E-40A0-8A69-9E1366588300}"/>
    <cellStyle name="Įprastas 5 2 3 2 3 2 3 2 2 4" xfId="4722" xr:uid="{E9B5D0CD-9CDC-4D50-976C-1E64082B52C3}"/>
    <cellStyle name="Įprastas 5 2 3 2 3 2 3 2 2_8 priedas" xfId="8724" xr:uid="{B18E08B8-11A9-4F5A-9403-6291849A6DCB}"/>
    <cellStyle name="Įprastas 5 2 3 2 3 2 3 2 3" xfId="2994" xr:uid="{5AA8F158-3A32-4080-A2F8-37F3B53E945F}"/>
    <cellStyle name="Įprastas 5 2 3 2 3 2 3 2 3 2" xfId="5586" xr:uid="{9AAD4431-59E2-479C-8D98-A540F490F066}"/>
    <cellStyle name="Įprastas 5 2 3 2 3 2 3 2 3_8 priedas" xfId="8725" xr:uid="{C51DF46A-E48D-42F9-82CD-77B8CC78720B}"/>
    <cellStyle name="Įprastas 5 2 3 2 3 2 3 2 4" xfId="7314" xr:uid="{99F90ED9-A5AA-440B-AFBC-8F2B8B134E02}"/>
    <cellStyle name="Įprastas 5 2 3 2 3 2 3 2 5" xfId="3858" xr:uid="{589A569E-B51D-4C12-BD02-BB8853BA3A5E}"/>
    <cellStyle name="Įprastas 5 2 3 2 3 2 3 2_8 priedas" xfId="8723" xr:uid="{64E73D01-9B12-4042-993A-7566547AD352}"/>
    <cellStyle name="Įprastas 5 2 3 2 3 2 3 3" xfId="1521" xr:uid="{D1446EC4-D213-457E-9BDD-51BA55B13624}"/>
    <cellStyle name="Įprastas 5 2 3 2 3 2 3 3 2" xfId="5753" xr:uid="{2E0AFCF3-9B90-4BF9-B73B-B13F89D60A3E}"/>
    <cellStyle name="Įprastas 5 2 3 2 3 2 3 3 3" xfId="7481" xr:uid="{F07C023A-7C38-4F91-92D5-ABE88E70060A}"/>
    <cellStyle name="Įprastas 5 2 3 2 3 2 3 3 4" xfId="4025" xr:uid="{9D505D44-078D-40BE-8905-E31FCF86EEB0}"/>
    <cellStyle name="Įprastas 5 2 3 2 3 2 3 3_8 priedas" xfId="8726" xr:uid="{CBC82B68-44E2-4522-BE57-7BFBD117CC12}"/>
    <cellStyle name="Įprastas 5 2 3 2 3 2 3 4" xfId="2297" xr:uid="{AEBCB276-3B45-4B34-A2D9-A17986668AEF}"/>
    <cellStyle name="Įprastas 5 2 3 2 3 2 3 4 2" xfId="4889" xr:uid="{29E096B1-5A27-45C3-AF99-18AA8C6725FA}"/>
    <cellStyle name="Įprastas 5 2 3 2 3 2 3 4_8 priedas" xfId="8727" xr:uid="{31527E2B-FCF7-4D79-937C-80094640E657}"/>
    <cellStyle name="Įprastas 5 2 3 2 3 2 3 5" xfId="6617" xr:uid="{0C63433C-CF0B-4E26-BBF8-82FECE152E7D}"/>
    <cellStyle name="Įprastas 5 2 3 2 3 2 3 6" xfId="3161" xr:uid="{44ACB7BD-C585-48AF-A127-BB07E698FDE2}"/>
    <cellStyle name="Įprastas 5 2 3 2 3 2 3_8 priedas" xfId="1309" xr:uid="{00000000-0005-0000-0000-00002F010000}"/>
    <cellStyle name="Įprastas 5 2 3 2 3 2 4" xfId="558" xr:uid="{00000000-0005-0000-0000-000030010000}"/>
    <cellStyle name="Įprastas 5 2 3 2 3 2 4 2" xfId="1522" xr:uid="{71A9F61F-02FA-452F-922C-E36243B0E67D}"/>
    <cellStyle name="Įprastas 5 2 3 2 3 2 4 2 2" xfId="6162" xr:uid="{B0A6D2A3-7054-4889-844D-6E38E99F19FD}"/>
    <cellStyle name="Įprastas 5 2 3 2 3 2 4 2 3" xfId="7890" xr:uid="{A433AB6F-9BF3-4C5E-B96A-BCAC56A6C702}"/>
    <cellStyle name="Įprastas 5 2 3 2 3 2 4 2 4" xfId="4434" xr:uid="{939BF91E-1082-4700-BD48-5B54443E0E36}"/>
    <cellStyle name="Įprastas 5 2 3 2 3 2 4 2_8 priedas" xfId="8729" xr:uid="{4E23A5D2-788A-4D82-A4C1-3B28B19C4015}"/>
    <cellStyle name="Įprastas 5 2 3 2 3 2 4 3" xfId="2706" xr:uid="{DF2527BF-BEA1-4F97-83E8-E9C9A51CDCEE}"/>
    <cellStyle name="Įprastas 5 2 3 2 3 2 4 3 2" xfId="5298" xr:uid="{7A042F52-27C7-4E92-9C02-308F787CE3BC}"/>
    <cellStyle name="Įprastas 5 2 3 2 3 2 4 3_8 priedas" xfId="8730" xr:uid="{1BBF9E7B-B868-4113-A955-AEA5A5B2B986}"/>
    <cellStyle name="Įprastas 5 2 3 2 3 2 4 4" xfId="7026" xr:uid="{0D23577A-8102-4B0E-99A9-5FA642E7309D}"/>
    <cellStyle name="Įprastas 5 2 3 2 3 2 4 5" xfId="3570" xr:uid="{3E5C58F3-9E99-4611-BF76-8FF8CBEB4B48}"/>
    <cellStyle name="Įprastas 5 2 3 2 3 2 4_8 priedas" xfId="8728" xr:uid="{A32DFEAA-CC4E-4F1E-A5B6-6FBEADBECF5F}"/>
    <cellStyle name="Įprastas 5 2 3 2 3 2 5" xfId="1523" xr:uid="{2FD2A6FA-91A2-426C-813A-10241DFB713B}"/>
    <cellStyle name="Įprastas 5 2 3 2 3 2 5 2" xfId="5751" xr:uid="{41DAD731-4ABA-4A96-AEA8-E79AC73D1810}"/>
    <cellStyle name="Įprastas 5 2 3 2 3 2 5 3" xfId="7479" xr:uid="{7A00F665-0B40-43CB-9AB5-FF963B344DD5}"/>
    <cellStyle name="Įprastas 5 2 3 2 3 2 5 4" xfId="4023" xr:uid="{DBBA91C7-EAD2-4C9F-88BE-FB6AB050EC5A}"/>
    <cellStyle name="Įprastas 5 2 3 2 3 2 5_8 priedas" xfId="8731" xr:uid="{60B00FBD-BCF9-40A6-84CA-7E1893BA2461}"/>
    <cellStyle name="Įprastas 5 2 3 2 3 2 6" xfId="2295" xr:uid="{2FC7B26E-BAA6-4B75-A3D7-E29943385A8A}"/>
    <cellStyle name="Įprastas 5 2 3 2 3 2 6 2" xfId="4887" xr:uid="{0B2C6CF8-84E6-4640-9D90-8C1FE7F4BF62}"/>
    <cellStyle name="Įprastas 5 2 3 2 3 2 6_8 priedas" xfId="8732" xr:uid="{3399EA83-F503-491B-B98A-D597DD4031F9}"/>
    <cellStyle name="Įprastas 5 2 3 2 3 2 7" xfId="6615" xr:uid="{FBAF6AD7-FB94-4BAB-9A8A-36B8CD39A145}"/>
    <cellStyle name="Įprastas 5 2 3 2 3 2 8" xfId="3159" xr:uid="{6A752CB7-AFCD-49E6-8DA4-6B9B2A8EECB1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 2 2" xfId="1524" xr:uid="{226F5398-D5E2-490E-AA8B-092EB00AA3BB}"/>
    <cellStyle name="Įprastas 5 2 3 2 3 3 2 2 2 2" xfId="6354" xr:uid="{03644B32-ABEE-41BA-BF43-ADE4BBBC8E7B}"/>
    <cellStyle name="Įprastas 5 2 3 2 3 3 2 2 2 3" xfId="8082" xr:uid="{399B4D0A-16A3-41D6-9D28-02B28430ED13}"/>
    <cellStyle name="Įprastas 5 2 3 2 3 3 2 2 2 4" xfId="4626" xr:uid="{2189581D-C807-4DFF-B586-17269742936B}"/>
    <cellStyle name="Įprastas 5 2 3 2 3 3 2 2 2_8 priedas" xfId="8734" xr:uid="{3F68FDFE-86B2-4852-9556-80A6481BF6DD}"/>
    <cellStyle name="Įprastas 5 2 3 2 3 3 2 2 3" xfId="2898" xr:uid="{E7E37938-F82B-4572-A86F-8BB5EAA2D0F7}"/>
    <cellStyle name="Įprastas 5 2 3 2 3 3 2 2 3 2" xfId="5490" xr:uid="{F8A9C8B8-211C-4F87-B2DB-1611F1F05840}"/>
    <cellStyle name="Įprastas 5 2 3 2 3 3 2 2 3_8 priedas" xfId="8735" xr:uid="{1588D6DF-3F5B-4C53-83A5-0050272373B8}"/>
    <cellStyle name="Įprastas 5 2 3 2 3 3 2 2 4" xfId="7218" xr:uid="{EF52F3C3-8981-4583-A878-0C465862A740}"/>
    <cellStyle name="Įprastas 5 2 3 2 3 3 2 2 5" xfId="3762" xr:uid="{0078CB69-B240-473B-BC3C-E3CCD987B110}"/>
    <cellStyle name="Įprastas 5 2 3 2 3 3 2 2_8 priedas" xfId="8733" xr:uid="{4A5A4C97-C84C-4E1B-9B67-2942AEE00A67}"/>
    <cellStyle name="Įprastas 5 2 3 2 3 3 2 3" xfId="1525" xr:uid="{EA6B60B9-C658-4E39-B119-EA16AF6BA1DC}"/>
    <cellStyle name="Įprastas 5 2 3 2 3 3 2 3 2" xfId="5755" xr:uid="{2A174994-0505-4F7B-A6D2-CF1C939C0851}"/>
    <cellStyle name="Įprastas 5 2 3 2 3 3 2 3 3" xfId="7483" xr:uid="{363F4ADA-B13D-4AEC-9A28-C24A16554536}"/>
    <cellStyle name="Įprastas 5 2 3 2 3 3 2 3 4" xfId="4027" xr:uid="{88E79E51-97AE-44C4-BF0B-D73245755BE9}"/>
    <cellStyle name="Įprastas 5 2 3 2 3 3 2 3_8 priedas" xfId="8736" xr:uid="{6F82695E-76B7-40E1-9D59-BE57394D82C8}"/>
    <cellStyle name="Įprastas 5 2 3 2 3 3 2 4" xfId="2299" xr:uid="{BA1C556F-7BEC-4B9F-8661-C4EC3E6F9E01}"/>
    <cellStyle name="Įprastas 5 2 3 2 3 3 2 4 2" xfId="4891" xr:uid="{E44CCCD0-75D4-460D-89B9-EDAAACE67D74}"/>
    <cellStyle name="Įprastas 5 2 3 2 3 3 2 4_8 priedas" xfId="8737" xr:uid="{161B8DCC-83E2-428F-AAFD-7A632632D831}"/>
    <cellStyle name="Įprastas 5 2 3 2 3 3 2 5" xfId="6619" xr:uid="{392CA871-E057-498C-9543-8EBE438FCB9E}"/>
    <cellStyle name="Įprastas 5 2 3 2 3 3 2 6" xfId="3163" xr:uid="{C0A7B95E-9A7C-4080-BB68-43B42BA734E6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 2 2" xfId="1526" xr:uid="{ADF8483F-57BC-4980-8D7C-89D24F411A5C}"/>
    <cellStyle name="Įprastas 5 2 3 2 3 3 3 2 2 2" xfId="6498" xr:uid="{5661F024-FC73-48D7-B7D6-B798ABFE0513}"/>
    <cellStyle name="Įprastas 5 2 3 2 3 3 3 2 2 3" xfId="8226" xr:uid="{88A4F88F-D997-4B6F-86F9-56B200AEB996}"/>
    <cellStyle name="Įprastas 5 2 3 2 3 3 3 2 2 4" xfId="4770" xr:uid="{A74EA5C7-3E4C-4FAD-A7FA-5D6D06A65D97}"/>
    <cellStyle name="Įprastas 5 2 3 2 3 3 3 2 2_8 priedas" xfId="8739" xr:uid="{110BDF8F-43BE-44C9-84F6-28667DEFAE74}"/>
    <cellStyle name="Įprastas 5 2 3 2 3 3 3 2 3" xfId="3042" xr:uid="{3460F309-A108-4890-BCCC-8364D268919D}"/>
    <cellStyle name="Įprastas 5 2 3 2 3 3 3 2 3 2" xfId="5634" xr:uid="{3384F9DD-9CCB-4F63-B17B-56788664B7B4}"/>
    <cellStyle name="Įprastas 5 2 3 2 3 3 3 2 3_8 priedas" xfId="8740" xr:uid="{B6AF0764-8A07-497D-8461-BDBBFF070357}"/>
    <cellStyle name="Įprastas 5 2 3 2 3 3 3 2 4" xfId="7362" xr:uid="{F21C1A70-0276-4937-9EFD-133E742D79B4}"/>
    <cellStyle name="Įprastas 5 2 3 2 3 3 3 2 5" xfId="3906" xr:uid="{C4FD1103-C526-4EE2-B422-F68C8FD3E54C}"/>
    <cellStyle name="Įprastas 5 2 3 2 3 3 3 2_8 priedas" xfId="8738" xr:uid="{3E630B63-0967-412C-ABC3-CE4197BABD33}"/>
    <cellStyle name="Įprastas 5 2 3 2 3 3 3 3" xfId="1527" xr:uid="{6CA48292-C9CE-484C-BB26-3D389790748D}"/>
    <cellStyle name="Įprastas 5 2 3 2 3 3 3 3 2" xfId="5756" xr:uid="{882B8060-72C3-4FF0-8EBD-A0914D3457BB}"/>
    <cellStyle name="Įprastas 5 2 3 2 3 3 3 3 3" xfId="7484" xr:uid="{236CEB6D-80F3-4F22-ADF6-78F8256D0581}"/>
    <cellStyle name="Įprastas 5 2 3 2 3 3 3 3 4" xfId="4028" xr:uid="{5FAF67A7-648F-43E0-88B8-3E16D494D743}"/>
    <cellStyle name="Įprastas 5 2 3 2 3 3 3 3_8 priedas" xfId="8741" xr:uid="{17BE0D01-DD21-4C3E-A4AE-D1EB5417EF88}"/>
    <cellStyle name="Įprastas 5 2 3 2 3 3 3 4" xfId="2300" xr:uid="{3DA0D04B-F31F-44E8-99AF-2AC1532E075A}"/>
    <cellStyle name="Įprastas 5 2 3 2 3 3 3 4 2" xfId="4892" xr:uid="{801D2677-ED6D-48B9-AA97-3A2B993EFEA6}"/>
    <cellStyle name="Įprastas 5 2 3 2 3 3 3 4_8 priedas" xfId="8742" xr:uid="{4430A68A-1F08-42B6-A13A-E0D3FE065AE0}"/>
    <cellStyle name="Įprastas 5 2 3 2 3 3 3 5" xfId="6620" xr:uid="{93D85CD6-1181-4D54-B6B3-013EA88B555F}"/>
    <cellStyle name="Įprastas 5 2 3 2 3 3 3 6" xfId="3164" xr:uid="{5ED1A440-E9F6-4516-B357-637A86CD602B}"/>
    <cellStyle name="Įprastas 5 2 3 2 3 3 3_8 priedas" xfId="1260" xr:uid="{00000000-0005-0000-0000-000038010000}"/>
    <cellStyle name="Įprastas 5 2 3 2 3 3 4" xfId="606" xr:uid="{00000000-0005-0000-0000-000039010000}"/>
    <cellStyle name="Įprastas 5 2 3 2 3 3 4 2" xfId="1528" xr:uid="{F93D9C04-4B53-418D-8681-1D3348B259C8}"/>
    <cellStyle name="Įprastas 5 2 3 2 3 3 4 2 2" xfId="6210" xr:uid="{6927A1A9-8697-40A9-8A1E-FE9529D8B732}"/>
    <cellStyle name="Įprastas 5 2 3 2 3 3 4 2 3" xfId="7938" xr:uid="{D7026F05-540E-4086-B2DF-1D0F704586B9}"/>
    <cellStyle name="Įprastas 5 2 3 2 3 3 4 2 4" xfId="4482" xr:uid="{C54805E5-5B12-4E3A-8DEA-896F30C68E11}"/>
    <cellStyle name="Įprastas 5 2 3 2 3 3 4 2_8 priedas" xfId="8744" xr:uid="{277FA0B9-2A72-4A00-8EC8-CF7C60867E7F}"/>
    <cellStyle name="Įprastas 5 2 3 2 3 3 4 3" xfId="2754" xr:uid="{92C232CE-FFE4-47B0-9757-0CA9FB095E53}"/>
    <cellStyle name="Įprastas 5 2 3 2 3 3 4 3 2" xfId="5346" xr:uid="{9379D408-8070-4D43-A104-5422CBEE3BC9}"/>
    <cellStyle name="Įprastas 5 2 3 2 3 3 4 3_8 priedas" xfId="8745" xr:uid="{11E8ACAA-46F6-46E0-90C8-C6085C174ADD}"/>
    <cellStyle name="Įprastas 5 2 3 2 3 3 4 4" xfId="7074" xr:uid="{41505F06-E55B-4E0D-AF44-2EB52E63D3C8}"/>
    <cellStyle name="Įprastas 5 2 3 2 3 3 4 5" xfId="3618" xr:uid="{3AAE14E2-C8B2-4257-AD98-EC98FFEA1F18}"/>
    <cellStyle name="Įprastas 5 2 3 2 3 3 4_8 priedas" xfId="8743" xr:uid="{05D0F128-EE7C-4C0E-942A-75F227026319}"/>
    <cellStyle name="Įprastas 5 2 3 2 3 3 5" xfId="1529" xr:uid="{5008FAD8-F390-4DFB-9835-A639F1910F08}"/>
    <cellStyle name="Įprastas 5 2 3 2 3 3 5 2" xfId="5754" xr:uid="{67CBAFB0-37F5-4EAA-882D-374525FAD23B}"/>
    <cellStyle name="Įprastas 5 2 3 2 3 3 5 3" xfId="7482" xr:uid="{B9C2B283-1373-4CCC-A074-78C83059DFC0}"/>
    <cellStyle name="Įprastas 5 2 3 2 3 3 5 4" xfId="4026" xr:uid="{169D90FB-5ED2-4EF6-8EAF-5D34D7648B3D}"/>
    <cellStyle name="Įprastas 5 2 3 2 3 3 5_8 priedas" xfId="8746" xr:uid="{AE478E59-104C-42B6-92F8-1B1C9F5C8C23}"/>
    <cellStyle name="Įprastas 5 2 3 2 3 3 6" xfId="2298" xr:uid="{E72AA9B2-1A3D-4D03-9DE8-057664598BA0}"/>
    <cellStyle name="Įprastas 5 2 3 2 3 3 6 2" xfId="4890" xr:uid="{12AB898F-3B19-43B2-AE97-CF11CEDDB398}"/>
    <cellStyle name="Įprastas 5 2 3 2 3 3 6_8 priedas" xfId="8747" xr:uid="{33BFAED4-3016-4BE8-8118-FC51DFBCC283}"/>
    <cellStyle name="Įprastas 5 2 3 2 3 3 7" xfId="6618" xr:uid="{715EA02A-B388-4807-BFF1-448F3CC02F93}"/>
    <cellStyle name="Įprastas 5 2 3 2 3 3 8" xfId="3162" xr:uid="{3E254DC3-DCAF-4688-B6F0-1B989ABB4775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 2 2" xfId="1530" xr:uid="{307B8308-2B76-49EE-9760-41DC6D5D0C90}"/>
    <cellStyle name="Įprastas 5 2 3 2 3 4 2 2 2" xfId="6258" xr:uid="{55805D0F-B4FE-4F3D-9D1A-6B2CA1F8831B}"/>
    <cellStyle name="Įprastas 5 2 3 2 3 4 2 2 3" xfId="7986" xr:uid="{54A809D1-5475-4D0D-A8A9-AFF40936E00A}"/>
    <cellStyle name="Įprastas 5 2 3 2 3 4 2 2 4" xfId="4530" xr:uid="{761E52B7-25B7-4729-9B59-4CE07F4380B7}"/>
    <cellStyle name="Įprastas 5 2 3 2 3 4 2 2_8 priedas" xfId="8749" xr:uid="{BDFAA63D-D334-4976-9F71-988229DA3F1C}"/>
    <cellStyle name="Įprastas 5 2 3 2 3 4 2 3" xfId="2802" xr:uid="{5E3B4A68-2752-4116-B623-3CCFC4008A9F}"/>
    <cellStyle name="Įprastas 5 2 3 2 3 4 2 3 2" xfId="5394" xr:uid="{4C139757-D11E-47E7-926F-8BB6886B17E2}"/>
    <cellStyle name="Įprastas 5 2 3 2 3 4 2 3_8 priedas" xfId="8750" xr:uid="{B3A77E32-A403-4184-BF06-4B25A856C103}"/>
    <cellStyle name="Įprastas 5 2 3 2 3 4 2 4" xfId="7122" xr:uid="{BF469CED-14E5-41A2-AF46-3901A950AFA2}"/>
    <cellStyle name="Įprastas 5 2 3 2 3 4 2 5" xfId="3666" xr:uid="{F0A66352-53C6-49F9-915F-2602A934F13B}"/>
    <cellStyle name="Įprastas 5 2 3 2 3 4 2_8 priedas" xfId="8748" xr:uid="{E69121E0-8905-455B-B8B6-BAE42F3C6788}"/>
    <cellStyle name="Įprastas 5 2 3 2 3 4 3" xfId="1531" xr:uid="{69D5A781-98EB-40B8-9A4D-18C6174BB8FF}"/>
    <cellStyle name="Įprastas 5 2 3 2 3 4 3 2" xfId="5757" xr:uid="{A664F142-0D9A-4AC2-A6BC-F3B4C7490492}"/>
    <cellStyle name="Įprastas 5 2 3 2 3 4 3 3" xfId="7485" xr:uid="{5B39A38E-1D5F-4A07-B0F3-265EBC66E9F3}"/>
    <cellStyle name="Įprastas 5 2 3 2 3 4 3 4" xfId="4029" xr:uid="{ACA2E0DD-E4DD-4719-9679-C981FF8691DD}"/>
    <cellStyle name="Įprastas 5 2 3 2 3 4 3_8 priedas" xfId="8751" xr:uid="{2F225CC6-1245-4C3E-8219-AF92483A6A1E}"/>
    <cellStyle name="Įprastas 5 2 3 2 3 4 4" xfId="2301" xr:uid="{D5322E33-20B7-4070-A075-EC1B9403BD13}"/>
    <cellStyle name="Įprastas 5 2 3 2 3 4 4 2" xfId="4893" xr:uid="{8EB3458C-BBD5-4418-B191-4975553D8A86}"/>
    <cellStyle name="Įprastas 5 2 3 2 3 4 4_8 priedas" xfId="8752" xr:uid="{8ECB9B93-6DF1-48A9-AD36-C0C99B828DF1}"/>
    <cellStyle name="Įprastas 5 2 3 2 3 4 5" xfId="6621" xr:uid="{86384458-3E15-4BF8-A1AD-C9B19410D3FA}"/>
    <cellStyle name="Įprastas 5 2 3 2 3 4 6" xfId="3165" xr:uid="{74910E34-6696-48BF-8895-EAA992861AE2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 2 2" xfId="1532" xr:uid="{BCAD8C0C-2CF3-474C-A609-E3FA1B273E63}"/>
    <cellStyle name="Įprastas 5 2 3 2 3 5 2 2 2" xfId="6402" xr:uid="{76A8CC6A-6BEF-4DBC-BD0F-337197F598B2}"/>
    <cellStyle name="Įprastas 5 2 3 2 3 5 2 2 3" xfId="8130" xr:uid="{38C83353-83B8-4A64-81B5-044611C79B8F}"/>
    <cellStyle name="Įprastas 5 2 3 2 3 5 2 2 4" xfId="4674" xr:uid="{54F74C1B-B809-4FF3-A244-8A39994547BB}"/>
    <cellStyle name="Įprastas 5 2 3 2 3 5 2 2_8 priedas" xfId="8754" xr:uid="{048B4647-AB29-4F05-B6A3-45F45E67E81C}"/>
    <cellStyle name="Įprastas 5 2 3 2 3 5 2 3" xfId="2946" xr:uid="{078AF77F-5214-4B42-83EE-410FBF7B519D}"/>
    <cellStyle name="Įprastas 5 2 3 2 3 5 2 3 2" xfId="5538" xr:uid="{A5087E8D-1230-4628-9718-47DD7CDF0257}"/>
    <cellStyle name="Įprastas 5 2 3 2 3 5 2 3_8 priedas" xfId="8755" xr:uid="{220DC8B9-14F8-4603-A928-0E7E6DEC17F3}"/>
    <cellStyle name="Įprastas 5 2 3 2 3 5 2 4" xfId="7266" xr:uid="{3B299904-432E-4056-854C-619556C8C173}"/>
    <cellStyle name="Įprastas 5 2 3 2 3 5 2 5" xfId="3810" xr:uid="{3BB898ED-D368-4649-839F-E0463493FE33}"/>
    <cellStyle name="Įprastas 5 2 3 2 3 5 2_8 priedas" xfId="8753" xr:uid="{718DD79A-D12E-4B34-9BF6-62DAB72437EE}"/>
    <cellStyle name="Įprastas 5 2 3 2 3 5 3" xfId="1533" xr:uid="{8C1219BB-FE79-48EE-A27B-8B8F56E6FB9C}"/>
    <cellStyle name="Įprastas 5 2 3 2 3 5 3 2" xfId="5758" xr:uid="{6826390E-45EA-47C3-BB8C-6951A9820F71}"/>
    <cellStyle name="Įprastas 5 2 3 2 3 5 3 3" xfId="7486" xr:uid="{30C979D0-535A-45D1-943D-34606AD9C8FD}"/>
    <cellStyle name="Įprastas 5 2 3 2 3 5 3 4" xfId="4030" xr:uid="{C0B5B96F-5435-4663-A87D-2C2AF7A7BD89}"/>
    <cellStyle name="Įprastas 5 2 3 2 3 5 3_8 priedas" xfId="8756" xr:uid="{D7D905F8-11FF-470F-90A8-3E7D93DCAE7B}"/>
    <cellStyle name="Įprastas 5 2 3 2 3 5 4" xfId="2302" xr:uid="{4A4CC93D-81A0-42C4-86FF-87C3F6443025}"/>
    <cellStyle name="Įprastas 5 2 3 2 3 5 4 2" xfId="4894" xr:uid="{421C701A-ADC9-46D0-8449-2D601A5A26C3}"/>
    <cellStyle name="Įprastas 5 2 3 2 3 5 4_8 priedas" xfId="8757" xr:uid="{38C9256C-F639-4FFF-82CF-C24CBEE133C2}"/>
    <cellStyle name="Įprastas 5 2 3 2 3 5 5" xfId="6622" xr:uid="{6221B9D9-9135-4F5F-A453-0FBD8E3C1484}"/>
    <cellStyle name="Įprastas 5 2 3 2 3 5 6" xfId="3166" xr:uid="{A976177A-0674-4257-A088-158F048B39D2}"/>
    <cellStyle name="Įprastas 5 2 3 2 3 5_8 priedas" xfId="988" xr:uid="{00000000-0005-0000-0000-000040010000}"/>
    <cellStyle name="Įprastas 5 2 3 2 3 6" xfId="510" xr:uid="{00000000-0005-0000-0000-000041010000}"/>
    <cellStyle name="Įprastas 5 2 3 2 3 6 2" xfId="1534" xr:uid="{0FCD140C-3206-489B-BAC8-F32AEA1EF4C7}"/>
    <cellStyle name="Įprastas 5 2 3 2 3 6 2 2" xfId="6114" xr:uid="{CB9C4C73-278E-44F5-97F9-BFDDE9A0C106}"/>
    <cellStyle name="Įprastas 5 2 3 2 3 6 2 3" xfId="7842" xr:uid="{96C29AD5-EEA3-4244-84C1-7B933D609424}"/>
    <cellStyle name="Įprastas 5 2 3 2 3 6 2 4" xfId="4386" xr:uid="{21B7AA7D-F7A4-4DB3-B414-7B0873123631}"/>
    <cellStyle name="Įprastas 5 2 3 2 3 6 2_8 priedas" xfId="8759" xr:uid="{5869EFC7-F69A-4930-A25C-38041B19E837}"/>
    <cellStyle name="Įprastas 5 2 3 2 3 6 3" xfId="2658" xr:uid="{FCF54184-C04E-4622-A4F0-C1A9890706C6}"/>
    <cellStyle name="Įprastas 5 2 3 2 3 6 3 2" xfId="5250" xr:uid="{E9C4ED8D-37BB-4A93-ACC5-6A4DBEE89183}"/>
    <cellStyle name="Įprastas 5 2 3 2 3 6 3_8 priedas" xfId="8760" xr:uid="{A41EA881-9956-4D8B-AD04-5DFDFED29980}"/>
    <cellStyle name="Įprastas 5 2 3 2 3 6 4" xfId="6978" xr:uid="{2A31BD7B-0E54-4349-A48D-D59D1D44508A}"/>
    <cellStyle name="Įprastas 5 2 3 2 3 6 5" xfId="3522" xr:uid="{8BDDF214-B6D7-4B88-A99C-66BDE4E22951}"/>
    <cellStyle name="Įprastas 5 2 3 2 3 6_8 priedas" xfId="8758" xr:uid="{7C58ECE1-3CE9-45D4-B07D-EF99277CA4FC}"/>
    <cellStyle name="Įprastas 5 2 3 2 3 7" xfId="1535" xr:uid="{DE120B5C-71FA-4A5B-B656-8FE606E5451C}"/>
    <cellStyle name="Įprastas 5 2 3 2 3 7 2" xfId="5750" xr:uid="{91203C72-EA2F-4522-A91D-318FB094B953}"/>
    <cellStyle name="Įprastas 5 2 3 2 3 7 3" xfId="7478" xr:uid="{70A32B17-89BA-4983-B383-41B778181506}"/>
    <cellStyle name="Įprastas 5 2 3 2 3 7 4" xfId="4022" xr:uid="{01351076-F035-452D-AE16-3DA1F25DE952}"/>
    <cellStyle name="Įprastas 5 2 3 2 3 7_8 priedas" xfId="8761" xr:uid="{41EAF67B-0F1A-4319-B723-56ADE6F2F111}"/>
    <cellStyle name="Įprastas 5 2 3 2 3 8" xfId="2294" xr:uid="{BF35F352-BDA2-451B-A17A-C911E1E4CA9A}"/>
    <cellStyle name="Įprastas 5 2 3 2 3 8 2" xfId="4886" xr:uid="{D3E0D048-925D-42AC-9DDE-7C4C87CC4BD7}"/>
    <cellStyle name="Įprastas 5 2 3 2 3 8_8 priedas" xfId="8762" xr:uid="{4BA2298B-3DFA-40D8-8E05-57C0FCBF942E}"/>
    <cellStyle name="Įprastas 5 2 3 2 3 9" xfId="6614" xr:uid="{B54FCB82-5BF6-455C-9844-50CD46362087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 2 2" xfId="1536" xr:uid="{75D3D197-76F9-46BA-83C8-F2F5887330CF}"/>
    <cellStyle name="Įprastas 5 2 3 2 4 2 2 2 2" xfId="6282" xr:uid="{FD4ACF2C-FCD8-4D1E-88A3-F998C9E01CBC}"/>
    <cellStyle name="Įprastas 5 2 3 2 4 2 2 2 3" xfId="8010" xr:uid="{0ED620EA-E46D-408A-BFB0-E854BEAA3C22}"/>
    <cellStyle name="Įprastas 5 2 3 2 4 2 2 2 4" xfId="4554" xr:uid="{E3317F71-FD06-4F4E-B428-3C35C03C2186}"/>
    <cellStyle name="Įprastas 5 2 3 2 4 2 2 2_8 priedas" xfId="8764" xr:uid="{1B701AFB-CEF5-4084-805F-56BEE42C3B7A}"/>
    <cellStyle name="Įprastas 5 2 3 2 4 2 2 3" xfId="2826" xr:uid="{4BA66024-7034-4D74-9372-1FDFF790C341}"/>
    <cellStyle name="Įprastas 5 2 3 2 4 2 2 3 2" xfId="5418" xr:uid="{FE13A08E-5067-4167-ABB6-8744F62E79E1}"/>
    <cellStyle name="Įprastas 5 2 3 2 4 2 2 3_8 priedas" xfId="8765" xr:uid="{AEE92C80-028D-4F7C-8A61-2F69F842259E}"/>
    <cellStyle name="Įprastas 5 2 3 2 4 2 2 4" xfId="7146" xr:uid="{07AF8059-292F-4572-AE01-0326C02E83E8}"/>
    <cellStyle name="Įprastas 5 2 3 2 4 2 2 5" xfId="3690" xr:uid="{81DAF8CC-E21E-4A19-99FE-353C59121FB4}"/>
    <cellStyle name="Įprastas 5 2 3 2 4 2 2_8 priedas" xfId="8763" xr:uid="{7AA18AB9-F52E-4E3F-B1FD-AF270DC5BDBF}"/>
    <cellStyle name="Įprastas 5 2 3 2 4 2 3" xfId="1537" xr:uid="{D2BF9BEA-FD6D-4466-B194-27654188AC7F}"/>
    <cellStyle name="Įprastas 5 2 3 2 4 2 3 2" xfId="5760" xr:uid="{317CB768-2068-4217-BBF2-E1942D07306D}"/>
    <cellStyle name="Įprastas 5 2 3 2 4 2 3 3" xfId="7488" xr:uid="{51E067D1-CBE4-4CBF-8763-7F1E3DF7025D}"/>
    <cellStyle name="Įprastas 5 2 3 2 4 2 3 4" xfId="4032" xr:uid="{A3DE098F-9DA7-4CC6-8A25-4FE8FA5AA773}"/>
    <cellStyle name="Įprastas 5 2 3 2 4 2 3_8 priedas" xfId="8766" xr:uid="{E3EAF5F5-229F-48F6-BC96-9E7F7D27714B}"/>
    <cellStyle name="Įprastas 5 2 3 2 4 2 4" xfId="2304" xr:uid="{7643694F-4526-413B-B7CF-4433FAB1412D}"/>
    <cellStyle name="Įprastas 5 2 3 2 4 2 4 2" xfId="4896" xr:uid="{24D6FC87-E7EA-4FF6-B922-5B2D80B9BDDC}"/>
    <cellStyle name="Įprastas 5 2 3 2 4 2 4_8 priedas" xfId="8767" xr:uid="{CEB27BCB-DADB-4340-9EAC-4EA5F6E01E29}"/>
    <cellStyle name="Įprastas 5 2 3 2 4 2 5" xfId="6624" xr:uid="{DF8F1689-249D-4CBB-B9D2-B79E1A53C5B6}"/>
    <cellStyle name="Įprastas 5 2 3 2 4 2 6" xfId="3168" xr:uid="{8E00DF2B-34B3-431C-B591-420937C59A8D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 2 2" xfId="1538" xr:uid="{FFA28CF8-1739-438B-BBF4-176B76C5992C}"/>
    <cellStyle name="Įprastas 5 2 3 2 4 3 2 2 2" xfId="6426" xr:uid="{6977FEED-9551-4515-92C2-593687E56086}"/>
    <cellStyle name="Įprastas 5 2 3 2 4 3 2 2 3" xfId="8154" xr:uid="{4B0A9D63-6E4A-4AE9-89E2-38D5505402F9}"/>
    <cellStyle name="Įprastas 5 2 3 2 4 3 2 2 4" xfId="4698" xr:uid="{D6763EBF-773C-4934-A16B-F00B6B799047}"/>
    <cellStyle name="Įprastas 5 2 3 2 4 3 2 2_8 priedas" xfId="8769" xr:uid="{439880C7-AE41-40BE-B60D-9CCBB208E97B}"/>
    <cellStyle name="Įprastas 5 2 3 2 4 3 2 3" xfId="2970" xr:uid="{5EB07A68-5335-419E-9842-0E5E0090F36B}"/>
    <cellStyle name="Įprastas 5 2 3 2 4 3 2 3 2" xfId="5562" xr:uid="{055F2207-DAA5-471D-866E-53D253029274}"/>
    <cellStyle name="Įprastas 5 2 3 2 4 3 2 3_8 priedas" xfId="8770" xr:uid="{FBBCD275-309C-4B3D-A272-C09C880B4072}"/>
    <cellStyle name="Įprastas 5 2 3 2 4 3 2 4" xfId="7290" xr:uid="{8A1911A1-B1B9-447E-A503-156A4160337D}"/>
    <cellStyle name="Įprastas 5 2 3 2 4 3 2 5" xfId="3834" xr:uid="{F4B6C3B7-2F2E-4FEC-BAAB-619E4C036FA5}"/>
    <cellStyle name="Įprastas 5 2 3 2 4 3 2_8 priedas" xfId="8768" xr:uid="{1BFB720F-FE85-4CE9-8CB6-CB6909BBD075}"/>
    <cellStyle name="Įprastas 5 2 3 2 4 3 3" xfId="1539" xr:uid="{17918F47-61DC-484A-808C-15335B6A3979}"/>
    <cellStyle name="Įprastas 5 2 3 2 4 3 3 2" xfId="5761" xr:uid="{8FDD2CCC-E4A2-4C09-B8D4-556C1C936CBC}"/>
    <cellStyle name="Įprastas 5 2 3 2 4 3 3 3" xfId="7489" xr:uid="{0FCCBDE3-7F81-4BE5-BBC0-E74100D2F88B}"/>
    <cellStyle name="Įprastas 5 2 3 2 4 3 3 4" xfId="4033" xr:uid="{1BC6ECF0-02D1-4AAF-A7E0-CA76A7A341B2}"/>
    <cellStyle name="Įprastas 5 2 3 2 4 3 3_8 priedas" xfId="8771" xr:uid="{088382EB-25F3-422E-B793-A10E15BD05DE}"/>
    <cellStyle name="Įprastas 5 2 3 2 4 3 4" xfId="2305" xr:uid="{A3017856-82AE-49A5-966B-D98137046150}"/>
    <cellStyle name="Įprastas 5 2 3 2 4 3 4 2" xfId="4897" xr:uid="{A1820329-49B5-497E-A83E-817CDC79445B}"/>
    <cellStyle name="Įprastas 5 2 3 2 4 3 4_8 priedas" xfId="8772" xr:uid="{F7F77964-DEB2-4339-81C8-F39C3C66F9F5}"/>
    <cellStyle name="Įprastas 5 2 3 2 4 3 5" xfId="6625" xr:uid="{837AF535-FDCC-4B07-9D2A-24A6259C5FBA}"/>
    <cellStyle name="Įprastas 5 2 3 2 4 3 6" xfId="3169" xr:uid="{283ACB28-D660-4144-B878-E990FCE5C949}"/>
    <cellStyle name="Įprastas 5 2 3 2 4 3_8 priedas" xfId="1072" xr:uid="{00000000-0005-0000-0000-000049010000}"/>
    <cellStyle name="Įprastas 5 2 3 2 4 4" xfId="534" xr:uid="{00000000-0005-0000-0000-00004A010000}"/>
    <cellStyle name="Įprastas 5 2 3 2 4 4 2" xfId="1540" xr:uid="{35CA38D7-77ED-499A-89F1-5ACF789A667D}"/>
    <cellStyle name="Įprastas 5 2 3 2 4 4 2 2" xfId="6138" xr:uid="{961F423C-8EA4-481E-9321-69D473EF4635}"/>
    <cellStyle name="Įprastas 5 2 3 2 4 4 2 3" xfId="7866" xr:uid="{C2DF57D6-4BF6-4731-B1AC-C674C0EC6535}"/>
    <cellStyle name="Įprastas 5 2 3 2 4 4 2 4" xfId="4410" xr:uid="{87802A0D-C671-42E2-AF7A-8ACC4E13589C}"/>
    <cellStyle name="Įprastas 5 2 3 2 4 4 2_8 priedas" xfId="8774" xr:uid="{BE91B1AA-ABDD-4EC1-888E-CC6110E6616C}"/>
    <cellStyle name="Įprastas 5 2 3 2 4 4 3" xfId="2682" xr:uid="{317B322E-8AAC-4B1F-BC3F-4CBAA33D6A95}"/>
    <cellStyle name="Įprastas 5 2 3 2 4 4 3 2" xfId="5274" xr:uid="{54FC3F42-61EE-435E-9D14-AF2011151C2F}"/>
    <cellStyle name="Įprastas 5 2 3 2 4 4 3_8 priedas" xfId="8775" xr:uid="{C7C65A95-6048-405A-A941-9722E8770E94}"/>
    <cellStyle name="Įprastas 5 2 3 2 4 4 4" xfId="7002" xr:uid="{6915D4BE-B246-4DDC-938D-E3FC195768A6}"/>
    <cellStyle name="Įprastas 5 2 3 2 4 4 5" xfId="3546" xr:uid="{EE7D53EA-B616-4EFE-8F2B-3540C91894E6}"/>
    <cellStyle name="Įprastas 5 2 3 2 4 4_8 priedas" xfId="8773" xr:uid="{77A770D1-E82D-4439-8168-3038BC6A3CEC}"/>
    <cellStyle name="Įprastas 5 2 3 2 4 5" xfId="1541" xr:uid="{111AC108-6CAB-4BC2-8FE2-2FAA130E645B}"/>
    <cellStyle name="Įprastas 5 2 3 2 4 5 2" xfId="5759" xr:uid="{7B5A611C-31B8-4BE6-B5AB-A405432B4492}"/>
    <cellStyle name="Įprastas 5 2 3 2 4 5 3" xfId="7487" xr:uid="{C6353F3E-A678-4929-BD0F-203DB389CC03}"/>
    <cellStyle name="Įprastas 5 2 3 2 4 5 4" xfId="4031" xr:uid="{31711C0F-3552-419E-8EC2-F3762014659C}"/>
    <cellStyle name="Įprastas 5 2 3 2 4 5_8 priedas" xfId="8776" xr:uid="{05C67711-B33D-42F9-8AD6-274B871D83AE}"/>
    <cellStyle name="Įprastas 5 2 3 2 4 6" xfId="2303" xr:uid="{EF4F0B2B-8D42-42DD-BDCD-382318130B11}"/>
    <cellStyle name="Įprastas 5 2 3 2 4 6 2" xfId="4895" xr:uid="{3A681AC7-7533-4D57-979B-019B6BD7F098}"/>
    <cellStyle name="Įprastas 5 2 3 2 4 6_8 priedas" xfId="8777" xr:uid="{461E8139-2A93-48BA-A157-5E39F746F9C7}"/>
    <cellStyle name="Įprastas 5 2 3 2 4 7" xfId="6623" xr:uid="{7C15765E-32F3-4102-94E3-59E0E9329FB0}"/>
    <cellStyle name="Įprastas 5 2 3 2 4 8" xfId="3167" xr:uid="{2F6DAFBB-7603-457D-A1F3-1614DF429464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 2 2" xfId="1542" xr:uid="{C4D71821-0912-4B1D-9D02-52F92BFBFE7C}"/>
    <cellStyle name="Įprastas 5 2 3 2 5 2 2 2 2" xfId="6330" xr:uid="{BC7C3643-DB36-4455-851B-BD6B094E4143}"/>
    <cellStyle name="Įprastas 5 2 3 2 5 2 2 2 3" xfId="8058" xr:uid="{E6191558-3EB1-4D55-A8AB-357DC4EB053C}"/>
    <cellStyle name="Įprastas 5 2 3 2 5 2 2 2 4" xfId="4602" xr:uid="{94EC5655-9F27-4387-AEFF-3333832C1329}"/>
    <cellStyle name="Įprastas 5 2 3 2 5 2 2 2_8 priedas" xfId="8779" xr:uid="{EFD0E9C8-9296-4B45-856E-361B5C5D74F2}"/>
    <cellStyle name="Įprastas 5 2 3 2 5 2 2 3" xfId="2874" xr:uid="{D55269D3-02B4-43D5-902F-115E7D0111D1}"/>
    <cellStyle name="Įprastas 5 2 3 2 5 2 2 3 2" xfId="5466" xr:uid="{186D6021-4A02-4E50-AA54-8AE628B3F244}"/>
    <cellStyle name="Įprastas 5 2 3 2 5 2 2 3_8 priedas" xfId="8780" xr:uid="{D5EECDFA-85A7-44AB-93AA-0D4115FE21B9}"/>
    <cellStyle name="Įprastas 5 2 3 2 5 2 2 4" xfId="7194" xr:uid="{EA9B03DC-68FD-443C-9679-3ED548B8F296}"/>
    <cellStyle name="Įprastas 5 2 3 2 5 2 2 5" xfId="3738" xr:uid="{B0FA6892-1E1F-4119-9565-ECC5F5092191}"/>
    <cellStyle name="Įprastas 5 2 3 2 5 2 2_8 priedas" xfId="8778" xr:uid="{ABE397E6-8C57-4E67-AAA6-9F6DC804DF72}"/>
    <cellStyle name="Įprastas 5 2 3 2 5 2 3" xfId="1543" xr:uid="{87B5E454-F7F4-48D2-9DCF-33407B132A92}"/>
    <cellStyle name="Įprastas 5 2 3 2 5 2 3 2" xfId="5763" xr:uid="{56643803-D497-4E3F-8EFC-D16334F89FF2}"/>
    <cellStyle name="Įprastas 5 2 3 2 5 2 3 3" xfId="7491" xr:uid="{26CD0C20-E72E-4A21-BEA9-F2A1C123976F}"/>
    <cellStyle name="Įprastas 5 2 3 2 5 2 3 4" xfId="4035" xr:uid="{21C5B407-1762-40EF-B75E-892DB5CA42EF}"/>
    <cellStyle name="Įprastas 5 2 3 2 5 2 3_8 priedas" xfId="8781" xr:uid="{4F93E22C-9C7A-497C-A2C2-37944F7B1AC1}"/>
    <cellStyle name="Įprastas 5 2 3 2 5 2 4" xfId="2307" xr:uid="{C388E77A-E5D3-4034-92E8-F0F0485BE7E6}"/>
    <cellStyle name="Įprastas 5 2 3 2 5 2 4 2" xfId="4899" xr:uid="{5039503B-AC00-4B4E-A629-E33B1F29E091}"/>
    <cellStyle name="Įprastas 5 2 3 2 5 2 4_8 priedas" xfId="8782" xr:uid="{3C2B55D2-1CA1-48F9-81CA-A3266F47998B}"/>
    <cellStyle name="Įprastas 5 2 3 2 5 2 5" xfId="6627" xr:uid="{3CD64601-0A61-4214-A35F-424AFBE31FB6}"/>
    <cellStyle name="Įprastas 5 2 3 2 5 2 6" xfId="3171" xr:uid="{6E04D4CE-8FD9-44C1-9C46-3039F1BB54A8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 2 2" xfId="1544" xr:uid="{256F32C0-4421-4A61-B761-7F98C170B9AB}"/>
    <cellStyle name="Įprastas 5 2 3 2 5 3 2 2 2" xfId="6474" xr:uid="{5BE02A74-9C15-4DC9-88E4-1982931F3C13}"/>
    <cellStyle name="Įprastas 5 2 3 2 5 3 2 2 3" xfId="8202" xr:uid="{55629190-A9CA-4129-932C-CC9830F021F3}"/>
    <cellStyle name="Įprastas 5 2 3 2 5 3 2 2 4" xfId="4746" xr:uid="{B3B2D2EC-8A7B-47D3-B98A-A229250AF8C8}"/>
    <cellStyle name="Įprastas 5 2 3 2 5 3 2 2_8 priedas" xfId="8784" xr:uid="{324C179F-5FEC-45FD-9765-5A247DC5FF99}"/>
    <cellStyle name="Įprastas 5 2 3 2 5 3 2 3" xfId="3018" xr:uid="{3B2D2994-47C0-4B02-82B8-ED87C90CF6B1}"/>
    <cellStyle name="Įprastas 5 2 3 2 5 3 2 3 2" xfId="5610" xr:uid="{BBF801D3-D7C9-4C8E-8C6F-E321AF5DAC2B}"/>
    <cellStyle name="Įprastas 5 2 3 2 5 3 2 3_8 priedas" xfId="8785" xr:uid="{81D60B44-2A51-4D52-A25D-F7C6137CD838}"/>
    <cellStyle name="Įprastas 5 2 3 2 5 3 2 4" xfId="7338" xr:uid="{0EFA61B4-2CCC-499A-AA1A-E6474E7C9715}"/>
    <cellStyle name="Įprastas 5 2 3 2 5 3 2 5" xfId="3882" xr:uid="{F7DF3EB1-D069-4F8E-9920-7F37867023B0}"/>
    <cellStyle name="Įprastas 5 2 3 2 5 3 2_8 priedas" xfId="8783" xr:uid="{594F4AF3-A670-4E8F-869B-E4C71BACC9A9}"/>
    <cellStyle name="Įprastas 5 2 3 2 5 3 3" xfId="1545" xr:uid="{47EFFE9C-55A4-4B9A-A69F-126B813EBC22}"/>
    <cellStyle name="Įprastas 5 2 3 2 5 3 3 2" xfId="5764" xr:uid="{564B8AD8-53F9-4904-9832-FE848850D430}"/>
    <cellStyle name="Įprastas 5 2 3 2 5 3 3 3" xfId="7492" xr:uid="{0C1EB950-6EA3-475A-80F0-01338FE4C088}"/>
    <cellStyle name="Įprastas 5 2 3 2 5 3 3 4" xfId="4036" xr:uid="{5DA9A84E-D9C7-4727-8D4D-A871FA3B8935}"/>
    <cellStyle name="Įprastas 5 2 3 2 5 3 3_8 priedas" xfId="8786" xr:uid="{47BDB088-C58A-455A-BD6D-41C707A2430C}"/>
    <cellStyle name="Įprastas 5 2 3 2 5 3 4" xfId="2308" xr:uid="{07D65686-C4B0-4616-8925-D773A576D3CC}"/>
    <cellStyle name="Įprastas 5 2 3 2 5 3 4 2" xfId="4900" xr:uid="{B6E3EBCA-B360-44F5-8375-0DBBAE307E23}"/>
    <cellStyle name="Įprastas 5 2 3 2 5 3 4_8 priedas" xfId="8787" xr:uid="{3507FA2F-05AF-4E82-B633-EE613869D0E9}"/>
    <cellStyle name="Įprastas 5 2 3 2 5 3 5" xfId="6628" xr:uid="{1CE9CC85-732B-4BF1-9AF7-DCE7CC86416F}"/>
    <cellStyle name="Įprastas 5 2 3 2 5 3 6" xfId="3172" xr:uid="{766C388A-A097-4BC8-90FF-B0B25EB00E31}"/>
    <cellStyle name="Įprastas 5 2 3 2 5 3_8 priedas" xfId="1025" xr:uid="{00000000-0005-0000-0000-000052010000}"/>
    <cellStyle name="Įprastas 5 2 3 2 5 4" xfId="582" xr:uid="{00000000-0005-0000-0000-000053010000}"/>
    <cellStyle name="Įprastas 5 2 3 2 5 4 2" xfId="1546" xr:uid="{0D3581F6-10F3-480C-BEB8-C2BB4F0D867A}"/>
    <cellStyle name="Įprastas 5 2 3 2 5 4 2 2" xfId="6186" xr:uid="{8B6B6471-C060-4124-93A0-6DBACB724BC5}"/>
    <cellStyle name="Įprastas 5 2 3 2 5 4 2 3" xfId="7914" xr:uid="{70D0BA42-57C4-489D-B053-8F62D34C51D9}"/>
    <cellStyle name="Įprastas 5 2 3 2 5 4 2 4" xfId="4458" xr:uid="{E484779D-2152-406C-8E1C-913164EBDF13}"/>
    <cellStyle name="Įprastas 5 2 3 2 5 4 2_8 priedas" xfId="8789" xr:uid="{DFD82293-BF25-4D8B-8551-E6B1FFA4A9AA}"/>
    <cellStyle name="Įprastas 5 2 3 2 5 4 3" xfId="2730" xr:uid="{FE62E43F-EEEA-4821-842B-5244757E8E50}"/>
    <cellStyle name="Įprastas 5 2 3 2 5 4 3 2" xfId="5322" xr:uid="{E1E57648-6E29-4467-B71C-54F2DC098908}"/>
    <cellStyle name="Įprastas 5 2 3 2 5 4 3_8 priedas" xfId="8790" xr:uid="{FFDDC5AE-4538-4DDE-86BD-DF13E3512BED}"/>
    <cellStyle name="Įprastas 5 2 3 2 5 4 4" xfId="7050" xr:uid="{500E4A2B-8E80-4547-A374-1EE4E4F32D21}"/>
    <cellStyle name="Įprastas 5 2 3 2 5 4 5" xfId="3594" xr:uid="{FCC50BD2-A5A2-4C7C-8043-38B671B127E7}"/>
    <cellStyle name="Įprastas 5 2 3 2 5 4_8 priedas" xfId="8788" xr:uid="{7408AE17-A2FC-4704-935C-793779FF2621}"/>
    <cellStyle name="Įprastas 5 2 3 2 5 5" xfId="1547" xr:uid="{6C93B6E6-599D-4771-85FD-6658405E3391}"/>
    <cellStyle name="Įprastas 5 2 3 2 5 5 2" xfId="5762" xr:uid="{7EE1B38A-848C-4C56-9F99-4A1A7B259A45}"/>
    <cellStyle name="Įprastas 5 2 3 2 5 5 3" xfId="7490" xr:uid="{EA1CBF16-AAC4-420E-8C3A-F20459EACB52}"/>
    <cellStyle name="Įprastas 5 2 3 2 5 5 4" xfId="4034" xr:uid="{776F8236-D45B-40A0-9C57-6B8CE4849D57}"/>
    <cellStyle name="Įprastas 5 2 3 2 5 5_8 priedas" xfId="8791" xr:uid="{453BEB21-9245-4D32-B70C-D1B972D92D90}"/>
    <cellStyle name="Įprastas 5 2 3 2 5 6" xfId="2306" xr:uid="{9267F97C-714D-4E3D-9023-D69FDD2F2866}"/>
    <cellStyle name="Įprastas 5 2 3 2 5 6 2" xfId="4898" xr:uid="{8383D14F-2761-49B9-85E3-55CC3698D0AC}"/>
    <cellStyle name="Įprastas 5 2 3 2 5 6_8 priedas" xfId="8792" xr:uid="{7C9010A9-5723-4A38-9ED3-15EC6237D9CB}"/>
    <cellStyle name="Įprastas 5 2 3 2 5 7" xfId="6626" xr:uid="{06194068-745E-454B-A079-EEB5B8362FC9}"/>
    <cellStyle name="Įprastas 5 2 3 2 5 8" xfId="3170" xr:uid="{FC8DC3A4-3CEE-433F-87F5-FFD0CB50C4F2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 2 2" xfId="1548" xr:uid="{3A9B06F1-369D-42BD-A6F2-EBEFE174E91B}"/>
    <cellStyle name="Įprastas 5 2 3 2 6 2 2 2" xfId="6234" xr:uid="{96D3DAC7-1B37-426F-9EB6-7B1034275D85}"/>
    <cellStyle name="Įprastas 5 2 3 2 6 2 2 3" xfId="7962" xr:uid="{528F1995-E2DD-4916-8CC8-A38379882122}"/>
    <cellStyle name="Įprastas 5 2 3 2 6 2 2 4" xfId="4506" xr:uid="{98A83C05-B034-4115-8028-D7B0BEA69FB2}"/>
    <cellStyle name="Įprastas 5 2 3 2 6 2 2_8 priedas" xfId="8794" xr:uid="{A3754A85-59EA-45B7-B81B-747680C68542}"/>
    <cellStyle name="Įprastas 5 2 3 2 6 2 3" xfId="2778" xr:uid="{E09F87B7-2930-4C75-ABB2-F2D7AD5451B4}"/>
    <cellStyle name="Įprastas 5 2 3 2 6 2 3 2" xfId="5370" xr:uid="{78FA057F-B117-462C-898A-74FA172566E4}"/>
    <cellStyle name="Įprastas 5 2 3 2 6 2 3_8 priedas" xfId="8795" xr:uid="{27D4649A-8B2F-4EC7-B09C-91C2658D04C6}"/>
    <cellStyle name="Įprastas 5 2 3 2 6 2 4" xfId="7098" xr:uid="{B4AFA2D3-BB49-43BB-B7F4-03AC97AD0DB8}"/>
    <cellStyle name="Įprastas 5 2 3 2 6 2 5" xfId="3642" xr:uid="{0DA1FA2C-3997-4F21-A087-F335EAB5F767}"/>
    <cellStyle name="Įprastas 5 2 3 2 6 2_8 priedas" xfId="8793" xr:uid="{6A4F2AE1-DC35-4BAA-849D-9EBFF291F7BC}"/>
    <cellStyle name="Įprastas 5 2 3 2 6 3" xfId="1549" xr:uid="{38370FEE-2DE2-4ED5-A482-85138062B23E}"/>
    <cellStyle name="Įprastas 5 2 3 2 6 3 2" xfId="5765" xr:uid="{218A28B1-42FC-4488-BB3B-B718C9874791}"/>
    <cellStyle name="Įprastas 5 2 3 2 6 3 3" xfId="7493" xr:uid="{828734C7-AF05-44BC-8193-54799098CA81}"/>
    <cellStyle name="Įprastas 5 2 3 2 6 3 4" xfId="4037" xr:uid="{CD88226E-1B73-4BE2-BAD3-D4432F3CC757}"/>
    <cellStyle name="Įprastas 5 2 3 2 6 3_8 priedas" xfId="8796" xr:uid="{A4BFFEAE-0FA9-4F1A-B723-D2E31EA658F2}"/>
    <cellStyle name="Įprastas 5 2 3 2 6 4" xfId="2309" xr:uid="{BEAFF523-A0FA-494B-892E-9C5456077519}"/>
    <cellStyle name="Įprastas 5 2 3 2 6 4 2" xfId="4901" xr:uid="{266FA34F-3941-419D-A5C6-91168BD42989}"/>
    <cellStyle name="Įprastas 5 2 3 2 6 4_8 priedas" xfId="8797" xr:uid="{40999DAA-A4C5-4B03-8BD2-2EC9836AC79A}"/>
    <cellStyle name="Įprastas 5 2 3 2 6 5" xfId="6629" xr:uid="{CAF88954-EEA0-4BB8-B8B8-1EDBC079F219}"/>
    <cellStyle name="Įprastas 5 2 3 2 6 6" xfId="3173" xr:uid="{2D22DD2D-216E-471B-A85A-35AD72E31697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 2 2" xfId="1550" xr:uid="{7BE4A6AF-6AEC-4B10-82A7-7FC6A816D86A}"/>
    <cellStyle name="Įprastas 5 2 3 2 7 2 2 2" xfId="6378" xr:uid="{85B650C4-6507-456A-9CFC-2422803B7945}"/>
    <cellStyle name="Įprastas 5 2 3 2 7 2 2 3" xfId="8106" xr:uid="{668D74CE-CEC7-4949-BFF1-6A6EEDC6E984}"/>
    <cellStyle name="Įprastas 5 2 3 2 7 2 2 4" xfId="4650" xr:uid="{AE8BDD48-878B-48CD-8683-F8815D93879A}"/>
    <cellStyle name="Įprastas 5 2 3 2 7 2 2_8 priedas" xfId="8799" xr:uid="{2908D79B-DD53-456E-AE4A-362DC9E8FF32}"/>
    <cellStyle name="Įprastas 5 2 3 2 7 2 3" xfId="2922" xr:uid="{310AAD8D-D995-4167-81D5-0C8C784AB81B}"/>
    <cellStyle name="Įprastas 5 2 3 2 7 2 3 2" xfId="5514" xr:uid="{C5AAFBDD-3BB2-4AE4-93DD-FEB1933726C5}"/>
    <cellStyle name="Įprastas 5 2 3 2 7 2 3_8 priedas" xfId="8800" xr:uid="{F68D9EE4-5F65-450F-B5E8-0799938775A4}"/>
    <cellStyle name="Įprastas 5 2 3 2 7 2 4" xfId="7242" xr:uid="{D69A2843-E81D-4F01-8E5E-603112B85EF3}"/>
    <cellStyle name="Įprastas 5 2 3 2 7 2 5" xfId="3786" xr:uid="{EDFFD584-13F9-4CD8-869E-25310F19A4DF}"/>
    <cellStyle name="Įprastas 5 2 3 2 7 2_8 priedas" xfId="8798" xr:uid="{B598DCE3-3BC6-40B6-8E6A-08D14FC6C5AD}"/>
    <cellStyle name="Įprastas 5 2 3 2 7 3" xfId="1551" xr:uid="{72C91A69-E9CB-44F2-9763-BC4327BFDA68}"/>
    <cellStyle name="Įprastas 5 2 3 2 7 3 2" xfId="5766" xr:uid="{59A0BE68-2256-467B-BCC0-6B102CE7F633}"/>
    <cellStyle name="Įprastas 5 2 3 2 7 3 3" xfId="7494" xr:uid="{1ACBCE4D-14D1-4449-B558-537A967A1172}"/>
    <cellStyle name="Įprastas 5 2 3 2 7 3 4" xfId="4038" xr:uid="{AF4FDA43-2F50-4E68-A1F3-159C592AEAF8}"/>
    <cellStyle name="Įprastas 5 2 3 2 7 3_8 priedas" xfId="8801" xr:uid="{8598FDEA-2570-45B6-96DB-CCFC682A603A}"/>
    <cellStyle name="Įprastas 5 2 3 2 7 4" xfId="2310" xr:uid="{C568284D-DFAA-417B-9060-49E77969EE97}"/>
    <cellStyle name="Įprastas 5 2 3 2 7 4 2" xfId="4902" xr:uid="{4EEE5276-015C-471F-8473-F608D38A38A2}"/>
    <cellStyle name="Įprastas 5 2 3 2 7 4_8 priedas" xfId="8802" xr:uid="{15EBA4E4-7B16-469C-8994-38E162F25D79}"/>
    <cellStyle name="Įprastas 5 2 3 2 7 5" xfId="6630" xr:uid="{C40E2DAB-CC70-47C1-B52D-B5D85756C86B}"/>
    <cellStyle name="Įprastas 5 2 3 2 7 6" xfId="3174" xr:uid="{AED03EAE-256D-469A-91EC-784E02434F2E}"/>
    <cellStyle name="Įprastas 5 2 3 2 7_8 priedas" xfId="1116" xr:uid="{00000000-0005-0000-0000-00005A010000}"/>
    <cellStyle name="Įprastas 5 2 3 2 8" xfId="486" xr:uid="{00000000-0005-0000-0000-00005B010000}"/>
    <cellStyle name="Įprastas 5 2 3 2 8 2" xfId="1552" xr:uid="{6AAFD54F-1E9D-4BC6-B2C9-546C9DB6E15E}"/>
    <cellStyle name="Įprastas 5 2 3 2 8 2 2" xfId="6090" xr:uid="{FB23A44E-8AC0-41A9-A9C3-7A4FEEBA0CAB}"/>
    <cellStyle name="Įprastas 5 2 3 2 8 2 3" xfId="7818" xr:uid="{9D7450DE-8984-43FA-9035-36D747C5A567}"/>
    <cellStyle name="Įprastas 5 2 3 2 8 2 4" xfId="4362" xr:uid="{E0E8D172-933F-437F-967D-8D204D8078A3}"/>
    <cellStyle name="Įprastas 5 2 3 2 8 2_8 priedas" xfId="8804" xr:uid="{34E33975-15BD-4576-BC7E-9B88E0717E91}"/>
    <cellStyle name="Įprastas 5 2 3 2 8 3" xfId="2634" xr:uid="{30193D70-4875-4EDE-8C90-1D5DEC81284E}"/>
    <cellStyle name="Įprastas 5 2 3 2 8 3 2" xfId="5226" xr:uid="{5F437029-440B-4866-B3A7-7CA4BE1B72A4}"/>
    <cellStyle name="Įprastas 5 2 3 2 8 3_8 priedas" xfId="8805" xr:uid="{D3C38725-DF74-4655-AFF1-7FE3D3753E9E}"/>
    <cellStyle name="Įprastas 5 2 3 2 8 4" xfId="6954" xr:uid="{D3700851-1E1D-40AD-87CF-20AD3B5C2504}"/>
    <cellStyle name="Įprastas 5 2 3 2 8 5" xfId="3498" xr:uid="{9003A9E1-0F4C-4C5C-9AE7-23534FD05BC7}"/>
    <cellStyle name="Įprastas 5 2 3 2 8_8 priedas" xfId="8803" xr:uid="{611A896D-9160-4ACC-9182-EA794FE239DA}"/>
    <cellStyle name="Įprastas 5 2 3 2 9" xfId="1553" xr:uid="{34403DCE-21D3-4EA7-9C98-D07F75719DD3}"/>
    <cellStyle name="Įprastas 5 2 3 2 9 2" xfId="5658" xr:uid="{495A6306-2B75-4F18-B869-6D74FEE4439D}"/>
    <cellStyle name="Įprastas 5 2 3 2 9 3" xfId="7386" xr:uid="{AC5A0213-0C13-4EAA-81CF-05AEBFF153FD}"/>
    <cellStyle name="Įprastas 5 2 3 2 9 4" xfId="3930" xr:uid="{6C38E82A-260D-432D-9D6D-2D7508A18FB0}"/>
    <cellStyle name="Įprastas 5 2 3 2 9_8 priedas" xfId="8806" xr:uid="{B7FD9659-A1C4-4E18-9F9F-F6978E04627A}"/>
    <cellStyle name="Įprastas 5 2 3 2_8 priedas" xfId="108" xr:uid="{00000000-0005-0000-0000-00005C010000}"/>
    <cellStyle name="Įprastas 5 2 3 3" xfId="144" xr:uid="{00000000-0005-0000-0000-00005D010000}"/>
    <cellStyle name="Įprastas 5 2 3 3 10" xfId="6631" xr:uid="{36750F02-C463-456B-BC8F-827527E9BCD0}"/>
    <cellStyle name="Įprastas 5 2 3 3 11" xfId="3175" xr:uid="{628BE91C-03F9-4195-AE5B-4454F51CFA83}"/>
    <cellStyle name="Įprastas 5 2 3 3 2" xfId="145" xr:uid="{00000000-0005-0000-0000-00005E010000}"/>
    <cellStyle name="Įprastas 5 2 3 3 2 10" xfId="3176" xr:uid="{36A8E7C5-62E7-45F1-8BD8-A6D15B4CE646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 2 2" xfId="1554" xr:uid="{7BEC002E-B146-435C-A351-A299991E8FCD}"/>
    <cellStyle name="Įprastas 5 2 3 3 2 2 2 2 2 2" xfId="6310" xr:uid="{A6C31086-5F5B-42A4-9BAA-A4D5EE7C8135}"/>
    <cellStyle name="Įprastas 5 2 3 3 2 2 2 2 2 3" xfId="8038" xr:uid="{A755385B-BB69-4C77-AF56-25077CEB061B}"/>
    <cellStyle name="Įprastas 5 2 3 3 2 2 2 2 2 4" xfId="4582" xr:uid="{DEBCE930-31E7-4026-B8AB-8A567F6119CE}"/>
    <cellStyle name="Įprastas 5 2 3 3 2 2 2 2 2_8 priedas" xfId="8808" xr:uid="{2C10A29F-E96C-4528-95C6-560241E50745}"/>
    <cellStyle name="Įprastas 5 2 3 3 2 2 2 2 3" xfId="2854" xr:uid="{C4B294C4-8AD6-4CD0-A94A-01DAD6F77C8A}"/>
    <cellStyle name="Įprastas 5 2 3 3 2 2 2 2 3 2" xfId="5446" xr:uid="{B28676C3-B08A-49BF-A29B-10D2E5C9444E}"/>
    <cellStyle name="Įprastas 5 2 3 3 2 2 2 2 3_8 priedas" xfId="8809" xr:uid="{DB05BBBB-ADA8-4B70-8960-7188A8F165EF}"/>
    <cellStyle name="Įprastas 5 2 3 3 2 2 2 2 4" xfId="7174" xr:uid="{595D6C78-F23C-41B7-84C6-F7584B8BFF1F}"/>
    <cellStyle name="Įprastas 5 2 3 3 2 2 2 2 5" xfId="3718" xr:uid="{B58805D4-2520-417C-992D-7AFA189A6F9B}"/>
    <cellStyle name="Įprastas 5 2 3 3 2 2 2 2_8 priedas" xfId="8807" xr:uid="{EB47EA56-3BC1-437A-8707-18D6BD41CEA3}"/>
    <cellStyle name="Įprastas 5 2 3 3 2 2 2 3" xfId="1555" xr:uid="{904817B5-A978-4C31-B701-2A77D7C8C456}"/>
    <cellStyle name="Įprastas 5 2 3 3 2 2 2 3 2" xfId="5770" xr:uid="{4B8DF68A-9550-43D1-8DBD-80D0C186A2D3}"/>
    <cellStyle name="Įprastas 5 2 3 3 2 2 2 3 3" xfId="7498" xr:uid="{B50A9CB9-B9C0-45BE-95F9-68D2B21E66B0}"/>
    <cellStyle name="Įprastas 5 2 3 3 2 2 2 3 4" xfId="4042" xr:uid="{3A2626E2-A42F-44B2-BC0E-53F9471CAF40}"/>
    <cellStyle name="Įprastas 5 2 3 3 2 2 2 3_8 priedas" xfId="8810" xr:uid="{71E29C6B-DD56-4189-B6E3-E7D7AA65FC89}"/>
    <cellStyle name="Įprastas 5 2 3 3 2 2 2 4" xfId="2314" xr:uid="{429BDA04-D9F0-459A-8553-AAD153A1A216}"/>
    <cellStyle name="Įprastas 5 2 3 3 2 2 2 4 2" xfId="4906" xr:uid="{F07E2795-127B-4241-8850-7A34A468866B}"/>
    <cellStyle name="Įprastas 5 2 3 3 2 2 2 4_8 priedas" xfId="8811" xr:uid="{F718E4AD-3881-4653-A145-4A776FB18C10}"/>
    <cellStyle name="Įprastas 5 2 3 3 2 2 2 5" xfId="6634" xr:uid="{7E8A4A23-FEDB-450E-AA48-53D40B46D048}"/>
    <cellStyle name="Įprastas 5 2 3 3 2 2 2 6" xfId="3178" xr:uid="{9EE0A140-75C8-40FF-8A40-7A5CA13D4029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 2 2" xfId="1556" xr:uid="{A134D7BB-BBA3-478A-8671-4B59B9185150}"/>
    <cellStyle name="Įprastas 5 2 3 3 2 2 3 2 2 2" xfId="6454" xr:uid="{2091BB45-0D69-46DC-ADCA-D7B16880E3E5}"/>
    <cellStyle name="Įprastas 5 2 3 3 2 2 3 2 2 3" xfId="8182" xr:uid="{37D6C222-CF7B-4F1F-91C8-688EDABC3947}"/>
    <cellStyle name="Įprastas 5 2 3 3 2 2 3 2 2 4" xfId="4726" xr:uid="{C5B023F1-A5B9-4460-A110-161C268405B5}"/>
    <cellStyle name="Įprastas 5 2 3 3 2 2 3 2 2_8 priedas" xfId="8813" xr:uid="{EB0A2790-3097-410C-BC18-E3E3C4F591DD}"/>
    <cellStyle name="Įprastas 5 2 3 3 2 2 3 2 3" xfId="2998" xr:uid="{DA8D33A3-FC4D-4C03-B4F6-4C8B815D6123}"/>
    <cellStyle name="Įprastas 5 2 3 3 2 2 3 2 3 2" xfId="5590" xr:uid="{65049EE7-6E12-4405-899E-881E2109D7F6}"/>
    <cellStyle name="Įprastas 5 2 3 3 2 2 3 2 3_8 priedas" xfId="8814" xr:uid="{19D5397A-AA24-4DA7-811E-1C7845F7F709}"/>
    <cellStyle name="Įprastas 5 2 3 3 2 2 3 2 4" xfId="7318" xr:uid="{8A09E7BB-7BB4-4572-B813-EB291B86285B}"/>
    <cellStyle name="Įprastas 5 2 3 3 2 2 3 2 5" xfId="3862" xr:uid="{E6F51701-C220-4771-ACC1-DB61B6A14541}"/>
    <cellStyle name="Įprastas 5 2 3 3 2 2 3 2_8 priedas" xfId="8812" xr:uid="{FE6EF951-17A5-4040-85B5-7CFBB16236CE}"/>
    <cellStyle name="Įprastas 5 2 3 3 2 2 3 3" xfId="1557" xr:uid="{4F420879-3472-4726-A2B7-E2F18C8FC41B}"/>
    <cellStyle name="Įprastas 5 2 3 3 2 2 3 3 2" xfId="5771" xr:uid="{7C3A46C9-05E6-4E4A-96FF-F832164C5558}"/>
    <cellStyle name="Įprastas 5 2 3 3 2 2 3 3 3" xfId="7499" xr:uid="{D3FC3162-254E-401C-8878-2A339C02CB9D}"/>
    <cellStyle name="Įprastas 5 2 3 3 2 2 3 3 4" xfId="4043" xr:uid="{5ECC2BC9-3AB5-402B-92DC-2520AA94F98C}"/>
    <cellStyle name="Įprastas 5 2 3 3 2 2 3 3_8 priedas" xfId="8815" xr:uid="{09E42869-DEE3-4A1A-A76F-D3223F176646}"/>
    <cellStyle name="Įprastas 5 2 3 3 2 2 3 4" xfId="2315" xr:uid="{FE9C6DF2-2967-4647-9820-1B46FC77430A}"/>
    <cellStyle name="Įprastas 5 2 3 3 2 2 3 4 2" xfId="4907" xr:uid="{0A85BF35-9866-4F1C-96E3-7CBF7906E198}"/>
    <cellStyle name="Įprastas 5 2 3 3 2 2 3 4_8 priedas" xfId="8816" xr:uid="{3716C3F4-A005-47BA-9748-326A695FCEEC}"/>
    <cellStyle name="Įprastas 5 2 3 3 2 2 3 5" xfId="6635" xr:uid="{E5C7615D-16CA-472F-8534-76D9E63CF7EE}"/>
    <cellStyle name="Įprastas 5 2 3 3 2 2 3 6" xfId="3179" xr:uid="{88081728-3884-4666-8D88-DC7DFD951EE2}"/>
    <cellStyle name="Įprastas 5 2 3 3 2 2 3_8 priedas" xfId="1048" xr:uid="{00000000-0005-0000-0000-000065010000}"/>
    <cellStyle name="Įprastas 5 2 3 3 2 2 4" xfId="562" xr:uid="{00000000-0005-0000-0000-000066010000}"/>
    <cellStyle name="Įprastas 5 2 3 3 2 2 4 2" xfId="1558" xr:uid="{C9390CDD-01EB-42FC-A05C-6E36A3A3876C}"/>
    <cellStyle name="Įprastas 5 2 3 3 2 2 4 2 2" xfId="6166" xr:uid="{CA29E41A-7F01-4A2A-BFB1-A047DDF65D41}"/>
    <cellStyle name="Įprastas 5 2 3 3 2 2 4 2 3" xfId="7894" xr:uid="{0A910C82-092A-455D-8D62-164D85D10D73}"/>
    <cellStyle name="Įprastas 5 2 3 3 2 2 4 2 4" xfId="4438" xr:uid="{DF8543D8-46FB-4F30-ACBE-1BDEA3A75567}"/>
    <cellStyle name="Įprastas 5 2 3 3 2 2 4 2_8 priedas" xfId="8818" xr:uid="{7903487A-BA38-46AC-B9DD-7E9002CD9DDB}"/>
    <cellStyle name="Įprastas 5 2 3 3 2 2 4 3" xfId="2710" xr:uid="{8B4CEA16-9E5B-4560-A33C-B46176302DD5}"/>
    <cellStyle name="Įprastas 5 2 3 3 2 2 4 3 2" xfId="5302" xr:uid="{778660EA-C639-4D07-9CC4-F47EDDC5F895}"/>
    <cellStyle name="Įprastas 5 2 3 3 2 2 4 3_8 priedas" xfId="8819" xr:uid="{5CECBA87-1D8A-4397-BE25-CDF785D8650B}"/>
    <cellStyle name="Įprastas 5 2 3 3 2 2 4 4" xfId="7030" xr:uid="{F354EB32-26A3-4B96-BE4B-69842E98E944}"/>
    <cellStyle name="Įprastas 5 2 3 3 2 2 4 5" xfId="3574" xr:uid="{7CEC5CC8-056D-4551-8D22-698D7BAEE7FB}"/>
    <cellStyle name="Įprastas 5 2 3 3 2 2 4_8 priedas" xfId="8817" xr:uid="{46903461-1150-4C1C-911F-883CD3C3F6AF}"/>
    <cellStyle name="Įprastas 5 2 3 3 2 2 5" xfId="1559" xr:uid="{8C5592F3-98CF-4B77-8D22-B419DBE8FBCB}"/>
    <cellStyle name="Įprastas 5 2 3 3 2 2 5 2" xfId="5769" xr:uid="{DD68F878-15E5-491A-A7DA-7EB4DDECEF12}"/>
    <cellStyle name="Įprastas 5 2 3 3 2 2 5 3" xfId="7497" xr:uid="{22A0D3F6-FCCA-4F12-8895-4DF1E62B651C}"/>
    <cellStyle name="Įprastas 5 2 3 3 2 2 5 4" xfId="4041" xr:uid="{749DD947-FE35-48CF-915F-6F25A039FD83}"/>
    <cellStyle name="Įprastas 5 2 3 3 2 2 5_8 priedas" xfId="8820" xr:uid="{F4D8B1C3-CFBE-4F2B-A87F-72BC9340CB78}"/>
    <cellStyle name="Įprastas 5 2 3 3 2 2 6" xfId="2313" xr:uid="{0502C766-50D7-4B35-9EAE-795B89D51620}"/>
    <cellStyle name="Įprastas 5 2 3 3 2 2 6 2" xfId="4905" xr:uid="{CB5C62A5-D89C-4280-A613-84DD40C68F06}"/>
    <cellStyle name="Įprastas 5 2 3 3 2 2 6_8 priedas" xfId="8821" xr:uid="{285D9559-DD1C-4E13-BD90-6EA9AE136474}"/>
    <cellStyle name="Įprastas 5 2 3 3 2 2 7" xfId="6633" xr:uid="{72B63879-5C94-4BFF-BE95-B8165D38754B}"/>
    <cellStyle name="Įprastas 5 2 3 3 2 2 8" xfId="3177" xr:uid="{8425352D-5D9C-41A8-B8AA-106CBB56405A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 2 2" xfId="1560" xr:uid="{47FE8D39-5AE7-4A09-AA80-80F272C766F2}"/>
    <cellStyle name="Įprastas 5 2 3 3 2 3 2 2 2 2" xfId="6358" xr:uid="{86EB379B-D019-4418-A1B7-DE1514A655BC}"/>
    <cellStyle name="Įprastas 5 2 3 3 2 3 2 2 2 3" xfId="8086" xr:uid="{F860EAB5-EC78-4E48-9F04-82FE4C91BC86}"/>
    <cellStyle name="Įprastas 5 2 3 3 2 3 2 2 2 4" xfId="4630" xr:uid="{027C1EB2-42D0-47FD-9C12-313A618BF5FE}"/>
    <cellStyle name="Įprastas 5 2 3 3 2 3 2 2 2_8 priedas" xfId="8823" xr:uid="{BC860E33-04F8-4753-A90F-7CB04A71B157}"/>
    <cellStyle name="Įprastas 5 2 3 3 2 3 2 2 3" xfId="2902" xr:uid="{0A1B159A-02C4-47E3-9533-7E45DC30225F}"/>
    <cellStyle name="Įprastas 5 2 3 3 2 3 2 2 3 2" xfId="5494" xr:uid="{A6B092CF-D88C-4A77-BB44-2955BE422474}"/>
    <cellStyle name="Įprastas 5 2 3 3 2 3 2 2 3_8 priedas" xfId="8824" xr:uid="{B075C24F-F704-45A2-822D-1BD873868F27}"/>
    <cellStyle name="Įprastas 5 2 3 3 2 3 2 2 4" xfId="7222" xr:uid="{0CEA58EA-304D-4365-AB52-FAA27D9868CE}"/>
    <cellStyle name="Įprastas 5 2 3 3 2 3 2 2 5" xfId="3766" xr:uid="{54EF1D04-60CA-44C0-A668-4D6A8A5E1192}"/>
    <cellStyle name="Įprastas 5 2 3 3 2 3 2 2_8 priedas" xfId="8822" xr:uid="{6736279E-4EE4-4BFA-AA94-3F5AD1668C47}"/>
    <cellStyle name="Įprastas 5 2 3 3 2 3 2 3" xfId="1561" xr:uid="{D57A5153-AE97-4127-B1CA-BF98A020D7FE}"/>
    <cellStyle name="Įprastas 5 2 3 3 2 3 2 3 2" xfId="5773" xr:uid="{95284128-890B-4C5F-8609-26EA0444AE8A}"/>
    <cellStyle name="Įprastas 5 2 3 3 2 3 2 3 3" xfId="7501" xr:uid="{CE7D3154-3529-452D-A24D-89C5076040B5}"/>
    <cellStyle name="Įprastas 5 2 3 3 2 3 2 3 4" xfId="4045" xr:uid="{17431A43-27BF-4B3C-A741-0AF5FC556023}"/>
    <cellStyle name="Įprastas 5 2 3 3 2 3 2 3_8 priedas" xfId="8825" xr:uid="{90F1BD24-4D4A-470C-B0D6-18744AF63A25}"/>
    <cellStyle name="Įprastas 5 2 3 3 2 3 2 4" xfId="2317" xr:uid="{002CCE83-67B8-400F-ACE6-4B1436E8DD4C}"/>
    <cellStyle name="Įprastas 5 2 3 3 2 3 2 4 2" xfId="4909" xr:uid="{DAA280D4-B879-4E81-B723-FA1923FA84AD}"/>
    <cellStyle name="Įprastas 5 2 3 3 2 3 2 4_8 priedas" xfId="8826" xr:uid="{66F2776E-4210-4579-92E5-71CC0FCA4E14}"/>
    <cellStyle name="Įprastas 5 2 3 3 2 3 2 5" xfId="6637" xr:uid="{5C1ED93A-CCEC-454B-890E-F9E45B06A532}"/>
    <cellStyle name="Įprastas 5 2 3 3 2 3 2 6" xfId="3181" xr:uid="{DC4D52B7-B1C6-48AF-A7DB-44D929AEF56F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 2 2" xfId="1562" xr:uid="{5671F7FF-ABB2-4EF7-9351-333C433FE57C}"/>
    <cellStyle name="Įprastas 5 2 3 3 2 3 3 2 2 2" xfId="6502" xr:uid="{419041A0-31B9-41F4-B77E-B29C06F7835C}"/>
    <cellStyle name="Įprastas 5 2 3 3 2 3 3 2 2 3" xfId="8230" xr:uid="{FE12A9F5-324D-420F-82E2-B0583C7BCE1F}"/>
    <cellStyle name="Įprastas 5 2 3 3 2 3 3 2 2 4" xfId="4774" xr:uid="{A9BAED96-4B3B-46E2-9E80-D888917CFD2D}"/>
    <cellStyle name="Įprastas 5 2 3 3 2 3 3 2 2_8 priedas" xfId="8828" xr:uid="{C5EBE6B3-9479-46BB-A2A1-4B5E3165D931}"/>
    <cellStyle name="Įprastas 5 2 3 3 2 3 3 2 3" xfId="3046" xr:uid="{9829A0AA-DF4D-4C0D-A74F-B000A359379E}"/>
    <cellStyle name="Įprastas 5 2 3 3 2 3 3 2 3 2" xfId="5638" xr:uid="{1FA48D02-357F-4E75-9DD4-E1470D35163D}"/>
    <cellStyle name="Įprastas 5 2 3 3 2 3 3 2 3_8 priedas" xfId="8829" xr:uid="{87F275F9-5ED0-486C-B4CE-D6F485585FDE}"/>
    <cellStyle name="Įprastas 5 2 3 3 2 3 3 2 4" xfId="7366" xr:uid="{83016BAB-66EB-4099-A74F-E241CD0667EA}"/>
    <cellStyle name="Įprastas 5 2 3 3 2 3 3 2 5" xfId="3910" xr:uid="{8853E916-09F2-456E-B66D-D7EC99EA3D5A}"/>
    <cellStyle name="Įprastas 5 2 3 3 2 3 3 2_8 priedas" xfId="8827" xr:uid="{497DC685-5208-4893-9701-AB06CF213DF0}"/>
    <cellStyle name="Įprastas 5 2 3 3 2 3 3 3" xfId="1563" xr:uid="{D5D11C58-DC26-4451-A44D-BFCBC0CDF792}"/>
    <cellStyle name="Įprastas 5 2 3 3 2 3 3 3 2" xfId="5774" xr:uid="{E367D848-BE95-4DD6-94F2-0171D5B6C71F}"/>
    <cellStyle name="Įprastas 5 2 3 3 2 3 3 3 3" xfId="7502" xr:uid="{3218C126-C1C2-4484-8E60-DF56385C05C9}"/>
    <cellStyle name="Įprastas 5 2 3 3 2 3 3 3 4" xfId="4046" xr:uid="{AE4B3582-97B4-45C1-83F7-CB22607543AB}"/>
    <cellStyle name="Įprastas 5 2 3 3 2 3 3 3_8 priedas" xfId="8830" xr:uid="{7FB98862-84FC-483E-862E-1A4533E4DF81}"/>
    <cellStyle name="Įprastas 5 2 3 3 2 3 3 4" xfId="2318" xr:uid="{3A028326-9DE0-4E67-8A7D-716C07EA30E3}"/>
    <cellStyle name="Įprastas 5 2 3 3 2 3 3 4 2" xfId="4910" xr:uid="{BB018786-109D-4714-AF58-1F6E5E93EC25}"/>
    <cellStyle name="Įprastas 5 2 3 3 2 3 3 4_8 priedas" xfId="8831" xr:uid="{F0DAA642-3516-4B02-A860-D1567554060D}"/>
    <cellStyle name="Įprastas 5 2 3 3 2 3 3 5" xfId="6638" xr:uid="{87C7E3C6-8B55-48FD-BBBC-C54AC334C9D1}"/>
    <cellStyle name="Įprastas 5 2 3 3 2 3 3 6" xfId="3182" xr:uid="{6D154EE3-D83A-48FA-9191-736FBD6C839A}"/>
    <cellStyle name="Įprastas 5 2 3 3 2 3 3_8 priedas" xfId="1000" xr:uid="{00000000-0005-0000-0000-00006E010000}"/>
    <cellStyle name="Įprastas 5 2 3 3 2 3 4" xfId="610" xr:uid="{00000000-0005-0000-0000-00006F010000}"/>
    <cellStyle name="Įprastas 5 2 3 3 2 3 4 2" xfId="1564" xr:uid="{1F7563ED-B9C9-45EB-93C5-FDEE754CBE87}"/>
    <cellStyle name="Įprastas 5 2 3 3 2 3 4 2 2" xfId="6214" xr:uid="{1B683B7B-73A7-4225-B5B1-838AA62CE120}"/>
    <cellStyle name="Įprastas 5 2 3 3 2 3 4 2 3" xfId="7942" xr:uid="{5651230C-1CBC-4527-85E3-41AEBB67542B}"/>
    <cellStyle name="Įprastas 5 2 3 3 2 3 4 2 4" xfId="4486" xr:uid="{353D2738-339E-4241-BC3C-E2238B21193F}"/>
    <cellStyle name="Įprastas 5 2 3 3 2 3 4 2_8 priedas" xfId="8833" xr:uid="{E42EF9F6-D492-4611-8CB9-2FEADE06EB7C}"/>
    <cellStyle name="Įprastas 5 2 3 3 2 3 4 3" xfId="2758" xr:uid="{2B0869B8-A84A-47E5-AE08-EA2E9143BBEE}"/>
    <cellStyle name="Įprastas 5 2 3 3 2 3 4 3 2" xfId="5350" xr:uid="{EA69F00E-2F88-4471-A2B7-F37F03396203}"/>
    <cellStyle name="Įprastas 5 2 3 3 2 3 4 3_8 priedas" xfId="8834" xr:uid="{ED1866BD-FBF8-440D-B634-BC331A6DC89B}"/>
    <cellStyle name="Įprastas 5 2 3 3 2 3 4 4" xfId="7078" xr:uid="{1C9A0CCE-B699-436F-84E2-11C53ADACF94}"/>
    <cellStyle name="Įprastas 5 2 3 3 2 3 4 5" xfId="3622" xr:uid="{127DC803-2C64-4D7B-ADEB-21CB5F799E77}"/>
    <cellStyle name="Įprastas 5 2 3 3 2 3 4_8 priedas" xfId="8832" xr:uid="{5ECED349-39B6-4AFB-AF9C-A224F185397F}"/>
    <cellStyle name="Įprastas 5 2 3 3 2 3 5" xfId="1565" xr:uid="{3F5EC323-EE68-422B-AB39-74DB63C5D3B5}"/>
    <cellStyle name="Įprastas 5 2 3 3 2 3 5 2" xfId="5772" xr:uid="{EE2F4574-33ED-489E-A181-BE87A5AA3385}"/>
    <cellStyle name="Įprastas 5 2 3 3 2 3 5 3" xfId="7500" xr:uid="{D94DF526-512A-45A8-8640-051EACA49134}"/>
    <cellStyle name="Įprastas 5 2 3 3 2 3 5 4" xfId="4044" xr:uid="{8F78FB8C-9CFD-45E5-91A2-5F0857B3F9CA}"/>
    <cellStyle name="Įprastas 5 2 3 3 2 3 5_8 priedas" xfId="8835" xr:uid="{E51759A2-F61B-47C5-B2A2-2E0E3F6ED201}"/>
    <cellStyle name="Įprastas 5 2 3 3 2 3 6" xfId="2316" xr:uid="{55F388B1-22DA-4E51-B123-6F6348DB82BD}"/>
    <cellStyle name="Įprastas 5 2 3 3 2 3 6 2" xfId="4908" xr:uid="{695F06FA-A696-445B-9DF1-9CFB4A0650AF}"/>
    <cellStyle name="Įprastas 5 2 3 3 2 3 6_8 priedas" xfId="8836" xr:uid="{61515D77-F03F-43C2-AA54-BD6736BF734C}"/>
    <cellStyle name="Įprastas 5 2 3 3 2 3 7" xfId="6636" xr:uid="{B0559D2D-263D-4521-A513-FB19FD257BA0}"/>
    <cellStyle name="Įprastas 5 2 3 3 2 3 8" xfId="3180" xr:uid="{41236DB7-0FD4-48E4-B50F-EC940261F8EE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 2 2" xfId="1566" xr:uid="{CDF5BEF2-16DF-482F-A97A-C6AF27E3D098}"/>
    <cellStyle name="Įprastas 5 2 3 3 2 4 2 2 2" xfId="6262" xr:uid="{A152565C-7677-4868-9EB8-B9096A54FC24}"/>
    <cellStyle name="Įprastas 5 2 3 3 2 4 2 2 3" xfId="7990" xr:uid="{49221BA1-6530-4CB4-8585-61E341282718}"/>
    <cellStyle name="Įprastas 5 2 3 3 2 4 2 2 4" xfId="4534" xr:uid="{57FB4D71-8A94-429B-A179-F38B283042BF}"/>
    <cellStyle name="Įprastas 5 2 3 3 2 4 2 2_8 priedas" xfId="8838" xr:uid="{10D2C4BA-7505-41DA-9633-3B9A1B0C4919}"/>
    <cellStyle name="Įprastas 5 2 3 3 2 4 2 3" xfId="2806" xr:uid="{B24B2B15-DC0A-4063-945F-B43FD9A797B4}"/>
    <cellStyle name="Įprastas 5 2 3 3 2 4 2 3 2" xfId="5398" xr:uid="{D5230A3D-2FAE-4711-A6BB-03F134C55C64}"/>
    <cellStyle name="Įprastas 5 2 3 3 2 4 2 3_8 priedas" xfId="8839" xr:uid="{45FE3A3F-3D73-4438-9961-E3B600291C21}"/>
    <cellStyle name="Įprastas 5 2 3 3 2 4 2 4" xfId="7126" xr:uid="{19A75041-1CE2-4EE7-A9B5-9A51F81BF47E}"/>
    <cellStyle name="Įprastas 5 2 3 3 2 4 2 5" xfId="3670" xr:uid="{75E62E4B-1405-4513-9CB0-9C66FF90F5D8}"/>
    <cellStyle name="Įprastas 5 2 3 3 2 4 2_8 priedas" xfId="8837" xr:uid="{DCA13743-39D8-4C22-897E-13F42102448D}"/>
    <cellStyle name="Įprastas 5 2 3 3 2 4 3" xfId="1567" xr:uid="{15C45D51-3EEA-4BC2-95A0-E1FD2AE57886}"/>
    <cellStyle name="Įprastas 5 2 3 3 2 4 3 2" xfId="5775" xr:uid="{D2A16A4D-A207-47A2-8805-0D3229FB9FD3}"/>
    <cellStyle name="Įprastas 5 2 3 3 2 4 3 3" xfId="7503" xr:uid="{EAB83D0A-049B-4C9B-AC18-35800077A285}"/>
    <cellStyle name="Įprastas 5 2 3 3 2 4 3 4" xfId="4047" xr:uid="{578E056A-FFCE-48DE-A1A4-876D16DE137F}"/>
    <cellStyle name="Įprastas 5 2 3 3 2 4 3_8 priedas" xfId="8840" xr:uid="{FB265899-1682-478D-9E24-ADAE7EEB860B}"/>
    <cellStyle name="Įprastas 5 2 3 3 2 4 4" xfId="2319" xr:uid="{1B07120C-04FD-4B97-9FA5-10AD8AD4BB84}"/>
    <cellStyle name="Įprastas 5 2 3 3 2 4 4 2" xfId="4911" xr:uid="{9A7BDB72-09CB-4ACD-8860-B8BFFF923400}"/>
    <cellStyle name="Įprastas 5 2 3 3 2 4 4_8 priedas" xfId="8841" xr:uid="{2066CCB2-E0FF-452F-A91E-3E9C7E6C82F9}"/>
    <cellStyle name="Įprastas 5 2 3 3 2 4 5" xfId="6639" xr:uid="{65BFC2CA-C205-4D31-9C22-1E7E3F32A4FE}"/>
    <cellStyle name="Įprastas 5 2 3 3 2 4 6" xfId="3183" xr:uid="{1C30658A-9B39-47DB-9ADF-166265583C74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 2 2" xfId="1568" xr:uid="{B1718F14-FE97-44BA-9779-2631D4B82649}"/>
    <cellStyle name="Įprastas 5 2 3 3 2 5 2 2 2" xfId="6406" xr:uid="{64FC3224-E1F6-46BD-8E90-02130C6DBAAC}"/>
    <cellStyle name="Įprastas 5 2 3 3 2 5 2 2 3" xfId="8134" xr:uid="{3278D055-DF96-4BF2-81A3-7D6569673F37}"/>
    <cellStyle name="Įprastas 5 2 3 3 2 5 2 2 4" xfId="4678" xr:uid="{20EF74C3-3A01-4CE9-BA41-C23F8FA408F3}"/>
    <cellStyle name="Įprastas 5 2 3 3 2 5 2 2_8 priedas" xfId="8843" xr:uid="{AEDD6B80-E81F-463E-8607-D2EC51BF3DBA}"/>
    <cellStyle name="Įprastas 5 2 3 3 2 5 2 3" xfId="2950" xr:uid="{4CE9CEAA-3D0C-49AB-A16B-7A16AE0DFD70}"/>
    <cellStyle name="Įprastas 5 2 3 3 2 5 2 3 2" xfId="5542" xr:uid="{A6CC7349-6BBB-4F03-8747-3E1A37848FE1}"/>
    <cellStyle name="Įprastas 5 2 3 3 2 5 2 3_8 priedas" xfId="8844" xr:uid="{D6BF1DB5-E63A-4E09-83D3-484BC68A9F5A}"/>
    <cellStyle name="Įprastas 5 2 3 3 2 5 2 4" xfId="7270" xr:uid="{ABC82624-CF61-40B0-81C2-1629B82EF19F}"/>
    <cellStyle name="Įprastas 5 2 3 3 2 5 2 5" xfId="3814" xr:uid="{5C3C2E33-A890-4904-9DE2-15AA72FD83A3}"/>
    <cellStyle name="Įprastas 5 2 3 3 2 5 2_8 priedas" xfId="8842" xr:uid="{FB3BED04-2394-4CF1-A785-FE4834CD3E60}"/>
    <cellStyle name="Įprastas 5 2 3 3 2 5 3" xfId="1569" xr:uid="{DC11830C-F56D-42CA-A655-87D1EC37A3F8}"/>
    <cellStyle name="Įprastas 5 2 3 3 2 5 3 2" xfId="5776" xr:uid="{67886D88-1818-4A7C-BCF6-1593597C505F}"/>
    <cellStyle name="Įprastas 5 2 3 3 2 5 3 3" xfId="7504" xr:uid="{4BA6B093-5D79-4C2F-98F9-18AFA2EFA448}"/>
    <cellStyle name="Įprastas 5 2 3 3 2 5 3 4" xfId="4048" xr:uid="{55E3B9A9-FA8B-4BE6-AF25-C1341EADCE38}"/>
    <cellStyle name="Įprastas 5 2 3 3 2 5 3_8 priedas" xfId="8845" xr:uid="{E4587859-069D-4722-8865-A152F72D071F}"/>
    <cellStyle name="Įprastas 5 2 3 3 2 5 4" xfId="2320" xr:uid="{2F319B33-A20F-402A-80CF-1F767F74EECF}"/>
    <cellStyle name="Įprastas 5 2 3 3 2 5 4 2" xfId="4912" xr:uid="{4A1DB01A-44B7-4AC5-8203-BE7B442BC82D}"/>
    <cellStyle name="Įprastas 5 2 3 3 2 5 4_8 priedas" xfId="8846" xr:uid="{4F623E8F-58F3-4A97-80BB-B9F238870E70}"/>
    <cellStyle name="Įprastas 5 2 3 3 2 5 5" xfId="6640" xr:uid="{903D027C-8288-4A88-A153-61B583143A5F}"/>
    <cellStyle name="Įprastas 5 2 3 3 2 5 6" xfId="3184" xr:uid="{7F694679-4430-4429-827D-A879FF1B0F1B}"/>
    <cellStyle name="Įprastas 5 2 3 3 2 5_8 priedas" xfId="930" xr:uid="{00000000-0005-0000-0000-000076010000}"/>
    <cellStyle name="Įprastas 5 2 3 3 2 6" xfId="514" xr:uid="{00000000-0005-0000-0000-000077010000}"/>
    <cellStyle name="Įprastas 5 2 3 3 2 6 2" xfId="1570" xr:uid="{68920BC0-A5F4-489F-A17F-168BD388A15D}"/>
    <cellStyle name="Įprastas 5 2 3 3 2 6 2 2" xfId="6118" xr:uid="{77311C25-0461-41BA-AD87-9EEFE9D6FDD6}"/>
    <cellStyle name="Įprastas 5 2 3 3 2 6 2 3" xfId="7846" xr:uid="{3CA3115C-C771-4FEA-9715-297F602719FA}"/>
    <cellStyle name="Įprastas 5 2 3 3 2 6 2 4" xfId="4390" xr:uid="{9FF1FAA8-A876-428A-BAB0-AC90CEBBB359}"/>
    <cellStyle name="Įprastas 5 2 3 3 2 6 2_8 priedas" xfId="8848" xr:uid="{D6DD5615-C78A-44FF-899A-50604505803E}"/>
    <cellStyle name="Įprastas 5 2 3 3 2 6 3" xfId="2662" xr:uid="{B674964E-3D17-40D1-8A47-53D06C33F846}"/>
    <cellStyle name="Įprastas 5 2 3 3 2 6 3 2" xfId="5254" xr:uid="{F9B06563-8D77-4A37-BE64-39434B34E76C}"/>
    <cellStyle name="Įprastas 5 2 3 3 2 6 3_8 priedas" xfId="8849" xr:uid="{95E21001-6697-4C0B-856A-F146B9DEBC75}"/>
    <cellStyle name="Įprastas 5 2 3 3 2 6 4" xfId="6982" xr:uid="{D94A8B35-F82F-4F9C-A2AD-30310B6FBD2F}"/>
    <cellStyle name="Įprastas 5 2 3 3 2 6 5" xfId="3526" xr:uid="{1451C83C-0144-469C-8DC5-88A88A615047}"/>
    <cellStyle name="Įprastas 5 2 3 3 2 6_8 priedas" xfId="8847" xr:uid="{7EBA0785-CE9A-4E52-844C-4197013CE49D}"/>
    <cellStyle name="Įprastas 5 2 3 3 2 7" xfId="1571" xr:uid="{59979AE4-F188-44BD-90E4-350807EA34FD}"/>
    <cellStyle name="Įprastas 5 2 3 3 2 7 2" xfId="5768" xr:uid="{36D92B83-0808-41DC-B69A-5E39A692C5E0}"/>
    <cellStyle name="Įprastas 5 2 3 3 2 7 3" xfId="7496" xr:uid="{66E5CAEB-F286-427C-8917-C67176BF6CA7}"/>
    <cellStyle name="Įprastas 5 2 3 3 2 7 4" xfId="4040" xr:uid="{44F5322A-D316-4ECD-9A95-2A0AE24C335C}"/>
    <cellStyle name="Įprastas 5 2 3 3 2 7_8 priedas" xfId="8850" xr:uid="{AD63790D-F8B3-4275-8750-C39988246302}"/>
    <cellStyle name="Įprastas 5 2 3 3 2 8" xfId="2312" xr:uid="{86FC6E4F-17CE-45C1-A17C-291EC2B972B8}"/>
    <cellStyle name="Įprastas 5 2 3 3 2 8 2" xfId="4904" xr:uid="{6CBFAB0E-FED1-4BD0-B68F-5B2F73D09E36}"/>
    <cellStyle name="Įprastas 5 2 3 3 2 8_8 priedas" xfId="8851" xr:uid="{1C44AA78-64AB-4876-9A05-A4B4B30AD238}"/>
    <cellStyle name="Įprastas 5 2 3 3 2 9" xfId="6632" xr:uid="{80BFC863-3712-4D11-ABDF-5FED47989C2F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 2 2" xfId="1572" xr:uid="{3CE83F50-F166-411D-B3AB-5E50F4EDB836}"/>
    <cellStyle name="Įprastas 5 2 3 3 3 2 2 2 2" xfId="6286" xr:uid="{E2400AF6-2280-465C-8798-4E855E0BC4A0}"/>
    <cellStyle name="Įprastas 5 2 3 3 3 2 2 2 3" xfId="8014" xr:uid="{6BD13752-EB5F-443F-81AC-B15758301FE0}"/>
    <cellStyle name="Įprastas 5 2 3 3 3 2 2 2 4" xfId="4558" xr:uid="{EEF76310-D474-4C01-8582-526ECE30C238}"/>
    <cellStyle name="Įprastas 5 2 3 3 3 2 2 2_8 priedas" xfId="8853" xr:uid="{C62C0420-5BE5-4AE5-A56D-90B8D029D82F}"/>
    <cellStyle name="Įprastas 5 2 3 3 3 2 2 3" xfId="2830" xr:uid="{955099CD-84FB-49BB-83EA-F69FEAA56FAC}"/>
    <cellStyle name="Įprastas 5 2 3 3 3 2 2 3 2" xfId="5422" xr:uid="{D10040EC-5D6B-4A2B-B94C-E52744BE1223}"/>
    <cellStyle name="Įprastas 5 2 3 3 3 2 2 3_8 priedas" xfId="8854" xr:uid="{BDFD0F36-F041-4AA7-9937-CF8998A2F81A}"/>
    <cellStyle name="Įprastas 5 2 3 3 3 2 2 4" xfId="7150" xr:uid="{F76DE4C1-017C-4247-B42A-73D128007623}"/>
    <cellStyle name="Įprastas 5 2 3 3 3 2 2 5" xfId="3694" xr:uid="{04A776A0-CFD6-4BCE-9F47-5783619419DD}"/>
    <cellStyle name="Įprastas 5 2 3 3 3 2 2_8 priedas" xfId="8852" xr:uid="{3EC8D125-3CD0-44A6-97D8-106304F34D47}"/>
    <cellStyle name="Įprastas 5 2 3 3 3 2 3" xfId="1573" xr:uid="{D42CD6D4-1FD7-4BCD-BC39-503E3C94B0F4}"/>
    <cellStyle name="Įprastas 5 2 3 3 3 2 3 2" xfId="5778" xr:uid="{A1525CB6-794B-4400-8ED5-4A6A842F5022}"/>
    <cellStyle name="Įprastas 5 2 3 3 3 2 3 3" xfId="7506" xr:uid="{F8B3A2AB-8806-4A59-BA04-4094C492FC1F}"/>
    <cellStyle name="Įprastas 5 2 3 3 3 2 3 4" xfId="4050" xr:uid="{8F59C8A3-193E-467F-ABBD-DB48A4807E76}"/>
    <cellStyle name="Įprastas 5 2 3 3 3 2 3_8 priedas" xfId="8855" xr:uid="{64C306F5-3D47-40F1-931D-DD6D99FB3E3C}"/>
    <cellStyle name="Įprastas 5 2 3 3 3 2 4" xfId="2322" xr:uid="{60884145-E688-4D45-8152-1E7971B03810}"/>
    <cellStyle name="Įprastas 5 2 3 3 3 2 4 2" xfId="4914" xr:uid="{21332E0E-9445-475A-9567-B5C93C297015}"/>
    <cellStyle name="Įprastas 5 2 3 3 3 2 4_8 priedas" xfId="8856" xr:uid="{B1F84955-E3F0-40CB-9141-F452DDF852AC}"/>
    <cellStyle name="Įprastas 5 2 3 3 3 2 5" xfId="6642" xr:uid="{A567F43D-1D00-4EDB-8AD6-C7600460D558}"/>
    <cellStyle name="Įprastas 5 2 3 3 3 2 6" xfId="3186" xr:uid="{B20BADAB-0673-4170-BA78-1E4988FEF7F7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 2 2" xfId="1574" xr:uid="{FF1163FF-5C9A-4910-89A7-D479EDE8E87C}"/>
    <cellStyle name="Įprastas 5 2 3 3 3 3 2 2 2" xfId="6430" xr:uid="{402518CA-B90E-44BC-B18A-423EBD308F61}"/>
    <cellStyle name="Įprastas 5 2 3 3 3 3 2 2 3" xfId="8158" xr:uid="{591ACD6F-4D62-48D4-8CF9-7E0D4CFB554A}"/>
    <cellStyle name="Įprastas 5 2 3 3 3 3 2 2 4" xfId="4702" xr:uid="{AF81CD6A-73BD-436C-A9DF-BB2B7CBE3BC8}"/>
    <cellStyle name="Įprastas 5 2 3 3 3 3 2 2_8 priedas" xfId="8858" xr:uid="{90770CCC-0CE8-44B8-B381-5C513BE9FF7F}"/>
    <cellStyle name="Įprastas 5 2 3 3 3 3 2 3" xfId="2974" xr:uid="{5C15D0A1-0921-486D-B78E-CF41B3D0C97F}"/>
    <cellStyle name="Įprastas 5 2 3 3 3 3 2 3 2" xfId="5566" xr:uid="{63FA587B-11CE-4581-A7C8-6E9CCF39F4EA}"/>
    <cellStyle name="Įprastas 5 2 3 3 3 3 2 3_8 priedas" xfId="8859" xr:uid="{2EAEDEEB-168C-4800-BB39-B9B7B80CE499}"/>
    <cellStyle name="Įprastas 5 2 3 3 3 3 2 4" xfId="7294" xr:uid="{230CADD9-4143-4322-B1ED-90FAC70E3250}"/>
    <cellStyle name="Įprastas 5 2 3 3 3 3 2 5" xfId="3838" xr:uid="{FE71BB05-DAFB-4654-981B-9FDE792B87D7}"/>
    <cellStyle name="Įprastas 5 2 3 3 3 3 2_8 priedas" xfId="8857" xr:uid="{683F9B3B-9D58-4557-B14E-4C0824BB9655}"/>
    <cellStyle name="Įprastas 5 2 3 3 3 3 3" xfId="1575" xr:uid="{D20D7B5A-A58F-4EA0-BD84-11E10942F1C8}"/>
    <cellStyle name="Įprastas 5 2 3 3 3 3 3 2" xfId="5779" xr:uid="{D5226C10-0B75-41C7-AAB9-6EAF233B901E}"/>
    <cellStyle name="Įprastas 5 2 3 3 3 3 3 3" xfId="7507" xr:uid="{31D78B9C-CF5C-4994-B242-601973BD39C6}"/>
    <cellStyle name="Įprastas 5 2 3 3 3 3 3 4" xfId="4051" xr:uid="{637565EB-795C-4D2A-9E74-72DAC5CC5805}"/>
    <cellStyle name="Įprastas 5 2 3 3 3 3 3_8 priedas" xfId="8860" xr:uid="{664B631B-07D9-48A2-B05C-F556CEE72BCC}"/>
    <cellStyle name="Įprastas 5 2 3 3 3 3 4" xfId="2323" xr:uid="{39371627-0A9E-40D2-81A4-F9AA09EC3FF4}"/>
    <cellStyle name="Įprastas 5 2 3 3 3 3 4 2" xfId="4915" xr:uid="{2FF79DA9-06BD-4DFF-B64C-A2A0E2D2DDD1}"/>
    <cellStyle name="Įprastas 5 2 3 3 3 3 4_8 priedas" xfId="8861" xr:uid="{7CEB0806-3A10-41DD-BD43-2F95015F948C}"/>
    <cellStyle name="Įprastas 5 2 3 3 3 3 5" xfId="6643" xr:uid="{436C0704-934A-45E3-9550-66CFC8978C2A}"/>
    <cellStyle name="Įprastas 5 2 3 3 3 3 6" xfId="3187" xr:uid="{5BD3015D-E278-4D4E-8546-DC2E6A43F298}"/>
    <cellStyle name="Įprastas 5 2 3 3 3 3_8 priedas" xfId="1065" xr:uid="{00000000-0005-0000-0000-00007F010000}"/>
    <cellStyle name="Įprastas 5 2 3 3 3 4" xfId="538" xr:uid="{00000000-0005-0000-0000-000080010000}"/>
    <cellStyle name="Įprastas 5 2 3 3 3 4 2" xfId="1576" xr:uid="{DDF2E437-EE65-4D4F-AAA9-4B3ABE7E1636}"/>
    <cellStyle name="Įprastas 5 2 3 3 3 4 2 2" xfId="6142" xr:uid="{A0891FB1-DAFF-4083-B797-C5E26616D6C1}"/>
    <cellStyle name="Įprastas 5 2 3 3 3 4 2 3" xfId="7870" xr:uid="{322E2C17-1202-4B30-BDEA-364C683CA5E9}"/>
    <cellStyle name="Įprastas 5 2 3 3 3 4 2 4" xfId="4414" xr:uid="{8F606A46-703F-4FCF-9582-80B81725F757}"/>
    <cellStyle name="Įprastas 5 2 3 3 3 4 2_8 priedas" xfId="8863" xr:uid="{49EF5B36-76FB-4B05-B0F2-7EFAB51BBC9D}"/>
    <cellStyle name="Įprastas 5 2 3 3 3 4 3" xfId="2686" xr:uid="{2EDBF376-A54D-406E-8CB4-2DB9F475259C}"/>
    <cellStyle name="Įprastas 5 2 3 3 3 4 3 2" xfId="5278" xr:uid="{C30DE734-D9F8-425A-BC98-7A2112DBCB12}"/>
    <cellStyle name="Įprastas 5 2 3 3 3 4 3_8 priedas" xfId="8864" xr:uid="{D0D751F8-9BAF-4258-9803-94C890B84F6D}"/>
    <cellStyle name="Įprastas 5 2 3 3 3 4 4" xfId="7006" xr:uid="{6AA739B7-1960-4CC7-9D49-07CE8951700F}"/>
    <cellStyle name="Įprastas 5 2 3 3 3 4 5" xfId="3550" xr:uid="{37A469AA-D039-42CE-ABC0-1221B1908098}"/>
    <cellStyle name="Įprastas 5 2 3 3 3 4_8 priedas" xfId="8862" xr:uid="{B501CA29-B03F-4B71-9ACC-11C5708CC044}"/>
    <cellStyle name="Įprastas 5 2 3 3 3 5" xfId="1577" xr:uid="{9ED9BA5C-502B-40B7-8408-FB60EC1D62F7}"/>
    <cellStyle name="Įprastas 5 2 3 3 3 5 2" xfId="5777" xr:uid="{58F1B351-E52E-4F18-91A8-1C8B60271A6F}"/>
    <cellStyle name="Įprastas 5 2 3 3 3 5 3" xfId="7505" xr:uid="{EAFDB6BA-4695-4BCB-8545-8D9FAA1FAAA2}"/>
    <cellStyle name="Įprastas 5 2 3 3 3 5 4" xfId="4049" xr:uid="{8992A913-3DF6-41F2-9FE2-3C2531727634}"/>
    <cellStyle name="Įprastas 5 2 3 3 3 5_8 priedas" xfId="8865" xr:uid="{645474C7-C6A0-49A5-BA2A-25EE06D896A7}"/>
    <cellStyle name="Įprastas 5 2 3 3 3 6" xfId="2321" xr:uid="{089D3C4C-C0AF-43A1-A9CD-BFB07621EF60}"/>
    <cellStyle name="Įprastas 5 2 3 3 3 6 2" xfId="4913" xr:uid="{2822FD12-9BF6-4F88-AEF6-2C4B055D8682}"/>
    <cellStyle name="Įprastas 5 2 3 3 3 6_8 priedas" xfId="8866" xr:uid="{40279C57-2EDA-427B-95EE-47ED915E5E1C}"/>
    <cellStyle name="Įprastas 5 2 3 3 3 7" xfId="6641" xr:uid="{A55768F5-E0CF-42C7-94EF-1484F55F0769}"/>
    <cellStyle name="Įprastas 5 2 3 3 3 8" xfId="3185" xr:uid="{B2DCCB6E-19FC-4333-A101-3C34D3849841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 2 2" xfId="1578" xr:uid="{750F73FE-1F0B-40DA-AEBB-E0F3B8E5109A}"/>
    <cellStyle name="Įprastas 5 2 3 3 4 2 2 2 2" xfId="6334" xr:uid="{9F111353-48BC-454E-9047-0486C7C6866F}"/>
    <cellStyle name="Įprastas 5 2 3 3 4 2 2 2 3" xfId="8062" xr:uid="{FB59CAD1-B551-462B-A1C5-1DB2BB00EF07}"/>
    <cellStyle name="Įprastas 5 2 3 3 4 2 2 2 4" xfId="4606" xr:uid="{DBF4DBA4-E791-4AB9-877A-85D9A1A2F8E8}"/>
    <cellStyle name="Įprastas 5 2 3 3 4 2 2 2_8 priedas" xfId="8868" xr:uid="{67B091EA-C899-4590-A5F1-F12298F35B9F}"/>
    <cellStyle name="Įprastas 5 2 3 3 4 2 2 3" xfId="2878" xr:uid="{C9A73A8B-85E1-4ECC-BBE1-0C544685AC43}"/>
    <cellStyle name="Įprastas 5 2 3 3 4 2 2 3 2" xfId="5470" xr:uid="{54531A10-47AB-4626-9B83-62083FB2BDA4}"/>
    <cellStyle name="Įprastas 5 2 3 3 4 2 2 3_8 priedas" xfId="8869" xr:uid="{28918A59-B191-42FA-89DE-F4B23F0FE694}"/>
    <cellStyle name="Įprastas 5 2 3 3 4 2 2 4" xfId="7198" xr:uid="{9FD6831C-BCB6-4583-AF56-AE8FBEA53E35}"/>
    <cellStyle name="Įprastas 5 2 3 3 4 2 2 5" xfId="3742" xr:uid="{0A1752D7-328D-4E92-92A2-8893078D2F29}"/>
    <cellStyle name="Įprastas 5 2 3 3 4 2 2_8 priedas" xfId="8867" xr:uid="{E4E2AD99-7D19-4DC5-92A2-82AED905567F}"/>
    <cellStyle name="Įprastas 5 2 3 3 4 2 3" xfId="1579" xr:uid="{29FF077B-ABD9-488C-8E24-6A7B8027A43D}"/>
    <cellStyle name="Įprastas 5 2 3 3 4 2 3 2" xfId="5781" xr:uid="{260C7486-2D6D-41B1-BBFE-9AD950AC3842}"/>
    <cellStyle name="Įprastas 5 2 3 3 4 2 3 3" xfId="7509" xr:uid="{11FD312C-DD32-495A-ACAB-F542D3583F35}"/>
    <cellStyle name="Įprastas 5 2 3 3 4 2 3 4" xfId="4053" xr:uid="{97F5A0B6-F50B-4A2A-B9CB-70C66AECA39D}"/>
    <cellStyle name="Įprastas 5 2 3 3 4 2 3_8 priedas" xfId="8870" xr:uid="{B9EAB7FA-5500-404F-A4E3-E8EFB74BEC98}"/>
    <cellStyle name="Įprastas 5 2 3 3 4 2 4" xfId="2325" xr:uid="{257F6070-2CF1-4FE4-AAA5-22E9FC1DD050}"/>
    <cellStyle name="Įprastas 5 2 3 3 4 2 4 2" xfId="4917" xr:uid="{8BFF9CAF-8056-4813-BF5B-1964581891FF}"/>
    <cellStyle name="Įprastas 5 2 3 3 4 2 4_8 priedas" xfId="8871" xr:uid="{371B3392-9E57-4ADB-80D2-A82D902A2A98}"/>
    <cellStyle name="Įprastas 5 2 3 3 4 2 5" xfId="6645" xr:uid="{7F608A2D-37DA-4D89-BAA6-6D3D84F6DDC4}"/>
    <cellStyle name="Įprastas 5 2 3 3 4 2 6" xfId="3189" xr:uid="{6D7B3B07-387B-49A6-BB21-A2499A02460C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 2 2" xfId="1580" xr:uid="{2E7DFEEC-5359-46A6-AEB0-55BFA57F71D1}"/>
    <cellStyle name="Įprastas 5 2 3 3 4 3 2 2 2" xfId="6478" xr:uid="{936EC410-0C55-4861-B7F1-87AAB8BF7278}"/>
    <cellStyle name="Įprastas 5 2 3 3 4 3 2 2 3" xfId="8206" xr:uid="{92AC64AF-7D79-4BCB-96B1-8AE5B0EBD1C1}"/>
    <cellStyle name="Įprastas 5 2 3 3 4 3 2 2 4" xfId="4750" xr:uid="{F15603C1-38B5-4047-ADE4-89F506F76A30}"/>
    <cellStyle name="Įprastas 5 2 3 3 4 3 2 2_8 priedas" xfId="8873" xr:uid="{50307B8C-9EC8-46B5-80CA-4EB559913B50}"/>
    <cellStyle name="Įprastas 5 2 3 3 4 3 2 3" xfId="3022" xr:uid="{C2AC24E2-DD48-4DF5-8C25-2CD9E8269A95}"/>
    <cellStyle name="Įprastas 5 2 3 3 4 3 2 3 2" xfId="5614" xr:uid="{0B0401C7-A3C7-4F1D-B9C4-192F496C31E7}"/>
    <cellStyle name="Įprastas 5 2 3 3 4 3 2 3_8 priedas" xfId="8874" xr:uid="{475BD12A-9A9C-4B04-B79A-DAC728236F55}"/>
    <cellStyle name="Įprastas 5 2 3 3 4 3 2 4" xfId="7342" xr:uid="{FB34C0AA-6672-4F84-95B3-9AE47EF73E15}"/>
    <cellStyle name="Įprastas 5 2 3 3 4 3 2 5" xfId="3886" xr:uid="{2A623473-00F7-450E-AF39-DB0A37B85308}"/>
    <cellStyle name="Įprastas 5 2 3 3 4 3 2_8 priedas" xfId="8872" xr:uid="{C9182AC9-7854-435E-9EF3-D29900B57FF9}"/>
    <cellStyle name="Įprastas 5 2 3 3 4 3 3" xfId="1581" xr:uid="{AE54D57D-0386-43C8-A9EF-18447A9DCED9}"/>
    <cellStyle name="Įprastas 5 2 3 3 4 3 3 2" xfId="5782" xr:uid="{D1B49EA6-476E-4845-BE30-7FF748DE6757}"/>
    <cellStyle name="Įprastas 5 2 3 3 4 3 3 3" xfId="7510" xr:uid="{21AA622E-4F0E-4CD0-80FB-49ED6DEAF3D6}"/>
    <cellStyle name="Įprastas 5 2 3 3 4 3 3 4" xfId="4054" xr:uid="{66FCECF0-30DF-4782-B824-6BF077B37266}"/>
    <cellStyle name="Įprastas 5 2 3 3 4 3 3_8 priedas" xfId="8875" xr:uid="{E2AD8741-FCE2-42CB-80D9-08B236EC201D}"/>
    <cellStyle name="Įprastas 5 2 3 3 4 3 4" xfId="2326" xr:uid="{96EE3478-8B82-47B9-89A2-C4947EAC2909}"/>
    <cellStyle name="Įprastas 5 2 3 3 4 3 4 2" xfId="4918" xr:uid="{62E10FA6-1474-4F2F-8C24-A3BB90C09C11}"/>
    <cellStyle name="Įprastas 5 2 3 3 4 3 4_8 priedas" xfId="8876" xr:uid="{DCB9F426-F2E0-4C27-B164-2320D7EE6D18}"/>
    <cellStyle name="Įprastas 5 2 3 3 4 3 5" xfId="6646" xr:uid="{D1ED8A3D-56C9-4839-A771-AA87E3AF7E5A}"/>
    <cellStyle name="Įprastas 5 2 3 3 4 3 6" xfId="3190" xr:uid="{997BF539-56C0-4BCC-BA43-4A4C37576BF9}"/>
    <cellStyle name="Įprastas 5 2 3 3 4 3_8 priedas" xfId="1018" xr:uid="{00000000-0005-0000-0000-000088010000}"/>
    <cellStyle name="Įprastas 5 2 3 3 4 4" xfId="586" xr:uid="{00000000-0005-0000-0000-000089010000}"/>
    <cellStyle name="Įprastas 5 2 3 3 4 4 2" xfId="1582" xr:uid="{DEC66F7E-F029-4994-9253-776B5132508F}"/>
    <cellStyle name="Įprastas 5 2 3 3 4 4 2 2" xfId="6190" xr:uid="{4B7D274A-AD15-4A68-ABD0-1B9F850BCA56}"/>
    <cellStyle name="Įprastas 5 2 3 3 4 4 2 3" xfId="7918" xr:uid="{95B9191A-A695-4729-BE9D-7F5FC81181DE}"/>
    <cellStyle name="Įprastas 5 2 3 3 4 4 2 4" xfId="4462" xr:uid="{6F518B2B-6616-4E9E-862E-8B00049064BB}"/>
    <cellStyle name="Įprastas 5 2 3 3 4 4 2_8 priedas" xfId="8878" xr:uid="{C419AA43-20BB-429B-B3A3-6BEBF390B68C}"/>
    <cellStyle name="Įprastas 5 2 3 3 4 4 3" xfId="2734" xr:uid="{F4D535B9-404C-4277-9405-04ADB3B03396}"/>
    <cellStyle name="Įprastas 5 2 3 3 4 4 3 2" xfId="5326" xr:uid="{DBE5863A-833E-43FD-900B-9215E5096C3E}"/>
    <cellStyle name="Įprastas 5 2 3 3 4 4 3_8 priedas" xfId="8879" xr:uid="{0199D9FA-7830-4823-866E-B04A835D9FFA}"/>
    <cellStyle name="Įprastas 5 2 3 3 4 4 4" xfId="7054" xr:uid="{9B6ABD28-83B8-4830-9A50-4508DB43A9EA}"/>
    <cellStyle name="Įprastas 5 2 3 3 4 4 5" xfId="3598" xr:uid="{F3B52480-05DA-4568-93B3-8E2D8CAF7992}"/>
    <cellStyle name="Įprastas 5 2 3 3 4 4_8 priedas" xfId="8877" xr:uid="{58E017AA-6389-4065-AC2A-7A2B26456E1E}"/>
    <cellStyle name="Įprastas 5 2 3 3 4 5" xfId="1583" xr:uid="{707EC6A6-2B8B-450B-B713-1BC4E6BBD4BD}"/>
    <cellStyle name="Įprastas 5 2 3 3 4 5 2" xfId="5780" xr:uid="{73E9C248-6B50-48AB-9CB2-334EECE29689}"/>
    <cellStyle name="Įprastas 5 2 3 3 4 5 3" xfId="7508" xr:uid="{705BAA8B-6F3C-45AA-A4F5-01C329ECFDCF}"/>
    <cellStyle name="Įprastas 5 2 3 3 4 5 4" xfId="4052" xr:uid="{05DA6D8B-65A6-40A7-84A5-24462FC58AEC}"/>
    <cellStyle name="Įprastas 5 2 3 3 4 5_8 priedas" xfId="8880" xr:uid="{DE723A8B-4FC3-4F71-BAF0-57A5BD35A748}"/>
    <cellStyle name="Įprastas 5 2 3 3 4 6" xfId="2324" xr:uid="{3409F25B-AD13-4168-94E1-3D89110D12FC}"/>
    <cellStyle name="Įprastas 5 2 3 3 4 6 2" xfId="4916" xr:uid="{E99579F3-5E00-4C73-8B11-D66CA0BCBCDE}"/>
    <cellStyle name="Įprastas 5 2 3 3 4 6_8 priedas" xfId="8881" xr:uid="{ED24A09D-9970-444B-AF17-1ACA7DA55EC6}"/>
    <cellStyle name="Įprastas 5 2 3 3 4 7" xfId="6644" xr:uid="{C646F02C-BAC9-4A3F-A608-B291A9F67F7E}"/>
    <cellStyle name="Įprastas 5 2 3 3 4 8" xfId="3188" xr:uid="{4FA874D9-AF0D-46EA-8822-2D0FA088F5C8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 2 2" xfId="1584" xr:uid="{163E97FB-68E0-4D72-91B1-FB787B68FB40}"/>
    <cellStyle name="Įprastas 5 2 3 3 5 2 2 2" xfId="6238" xr:uid="{C5240344-9340-4054-AA1A-315B60B8CB1C}"/>
    <cellStyle name="Įprastas 5 2 3 3 5 2 2 3" xfId="7966" xr:uid="{993799A4-8A3C-4D08-AB4D-4F101E110BD5}"/>
    <cellStyle name="Įprastas 5 2 3 3 5 2 2 4" xfId="4510" xr:uid="{25157D16-30E6-402E-93BA-227C73D1171F}"/>
    <cellStyle name="Įprastas 5 2 3 3 5 2 2_8 priedas" xfId="8883" xr:uid="{7D0E22DB-9E43-4A23-BFD0-8E961DEA3D44}"/>
    <cellStyle name="Įprastas 5 2 3 3 5 2 3" xfId="2782" xr:uid="{A9E48B54-ED44-4279-8D18-55240985FFA1}"/>
    <cellStyle name="Įprastas 5 2 3 3 5 2 3 2" xfId="5374" xr:uid="{F5CB8F6B-CE3E-42D8-9A80-D84AE89F1CE2}"/>
    <cellStyle name="Įprastas 5 2 3 3 5 2 3_8 priedas" xfId="8884" xr:uid="{2F18662B-0E19-4B36-A37E-2209DD376A8F}"/>
    <cellStyle name="Įprastas 5 2 3 3 5 2 4" xfId="7102" xr:uid="{59F6AE78-E288-4E19-B7F1-C5B29A95E1FB}"/>
    <cellStyle name="Įprastas 5 2 3 3 5 2 5" xfId="3646" xr:uid="{99B1AE0F-275B-482E-8B72-B1A90FB24193}"/>
    <cellStyle name="Įprastas 5 2 3 3 5 2_8 priedas" xfId="8882" xr:uid="{B45240FF-18CC-48F5-9E8A-444982B60C00}"/>
    <cellStyle name="Įprastas 5 2 3 3 5 3" xfId="1585" xr:uid="{55A22D56-FB90-4640-BD7D-375E7DFC6C39}"/>
    <cellStyle name="Įprastas 5 2 3 3 5 3 2" xfId="5783" xr:uid="{69438B8F-334E-47A7-9A9C-AE906518746A}"/>
    <cellStyle name="Įprastas 5 2 3 3 5 3 3" xfId="7511" xr:uid="{DBD34077-71C4-4FCD-8E0E-47C62F7C9288}"/>
    <cellStyle name="Įprastas 5 2 3 3 5 3 4" xfId="4055" xr:uid="{B6F3A986-714E-4204-827F-F83A3E95C1C7}"/>
    <cellStyle name="Įprastas 5 2 3 3 5 3_8 priedas" xfId="8885" xr:uid="{97180B9D-D5CE-49E2-94D6-83AEB957E53B}"/>
    <cellStyle name="Įprastas 5 2 3 3 5 4" xfId="2327" xr:uid="{57AF226E-F437-46EA-BFA6-FDD9C8521685}"/>
    <cellStyle name="Įprastas 5 2 3 3 5 4 2" xfId="4919" xr:uid="{7086A360-62C9-47E7-B308-23D04A36E08A}"/>
    <cellStyle name="Įprastas 5 2 3 3 5 4_8 priedas" xfId="8886" xr:uid="{38159720-7D5A-4927-8B56-3A2462293876}"/>
    <cellStyle name="Įprastas 5 2 3 3 5 5" xfId="6647" xr:uid="{ABB1F69D-5553-4873-974D-C1B791AF4577}"/>
    <cellStyle name="Įprastas 5 2 3 3 5 6" xfId="3191" xr:uid="{14F129FE-E909-4E33-84B5-92C15E697D0C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 2 2" xfId="1586" xr:uid="{2ECFA01D-A839-4CD2-993C-25855C7554DC}"/>
    <cellStyle name="Įprastas 5 2 3 3 6 2 2 2" xfId="6382" xr:uid="{877C638E-F058-49CA-AA54-4B8BD1A08491}"/>
    <cellStyle name="Įprastas 5 2 3 3 6 2 2 3" xfId="8110" xr:uid="{8BE7B220-A989-4ABE-99D9-59C5FD49ED7E}"/>
    <cellStyle name="Įprastas 5 2 3 3 6 2 2 4" xfId="4654" xr:uid="{D4A6E6C1-0B73-4989-8FE7-0287B6B3DDBE}"/>
    <cellStyle name="Įprastas 5 2 3 3 6 2 2_8 priedas" xfId="8888" xr:uid="{666DF8EF-7619-46CD-87B4-298AE1A91442}"/>
    <cellStyle name="Įprastas 5 2 3 3 6 2 3" xfId="2926" xr:uid="{CFB9A602-D8A7-442E-A011-80AFFB5511C5}"/>
    <cellStyle name="Įprastas 5 2 3 3 6 2 3 2" xfId="5518" xr:uid="{8ED34BEC-90DE-4497-BB2C-8E6C9B0EC16B}"/>
    <cellStyle name="Įprastas 5 2 3 3 6 2 3_8 priedas" xfId="8889" xr:uid="{EF9C7D4D-EFF2-4B4B-811D-EA31398D12A1}"/>
    <cellStyle name="Įprastas 5 2 3 3 6 2 4" xfId="7246" xr:uid="{4DC99848-CA8D-44AF-B23A-7745735C8FB6}"/>
    <cellStyle name="Įprastas 5 2 3 3 6 2 5" xfId="3790" xr:uid="{BC6DBABC-659C-4852-8DBB-49696D55A7E5}"/>
    <cellStyle name="Įprastas 5 2 3 3 6 2_8 priedas" xfId="8887" xr:uid="{8CFDE5C6-36FB-47CC-98ED-6E9E13108AA7}"/>
    <cellStyle name="Įprastas 5 2 3 3 6 3" xfId="1587" xr:uid="{C8B6113C-B0A3-4B80-AA17-BF1093D4FA53}"/>
    <cellStyle name="Įprastas 5 2 3 3 6 3 2" xfId="5784" xr:uid="{BFBC757B-882B-4B62-A9D1-751DC8A835FE}"/>
    <cellStyle name="Įprastas 5 2 3 3 6 3 3" xfId="7512" xr:uid="{7060D03A-BB43-413F-91C1-960D3C4E9AB6}"/>
    <cellStyle name="Įprastas 5 2 3 3 6 3 4" xfId="4056" xr:uid="{0B0A77F1-73A5-4AEF-8BE9-A66C2DD362FC}"/>
    <cellStyle name="Įprastas 5 2 3 3 6 3_8 priedas" xfId="8890" xr:uid="{D0499190-8C40-403E-A25C-429D617A2248}"/>
    <cellStyle name="Įprastas 5 2 3 3 6 4" xfId="2328" xr:uid="{DC574EAD-7DF3-4AB0-8D58-C8CDD163A0D2}"/>
    <cellStyle name="Įprastas 5 2 3 3 6 4 2" xfId="4920" xr:uid="{E9ED24CF-00EC-4007-9462-2A837CF61805}"/>
    <cellStyle name="Įprastas 5 2 3 3 6 4_8 priedas" xfId="8891" xr:uid="{6A5BF32F-3D84-4A0A-A61F-5642BD82A99C}"/>
    <cellStyle name="Įprastas 5 2 3 3 6 5" xfId="6648" xr:uid="{BE34F478-E5E8-42E7-B14C-BD586116DC37}"/>
    <cellStyle name="Įprastas 5 2 3 3 6 6" xfId="3192" xr:uid="{5176C488-1CD9-4106-9F68-1C14A26B63AD}"/>
    <cellStyle name="Įprastas 5 2 3 3 6_8 priedas" xfId="1113" xr:uid="{00000000-0005-0000-0000-000090010000}"/>
    <cellStyle name="Įprastas 5 2 3 3 7" xfId="490" xr:uid="{00000000-0005-0000-0000-000091010000}"/>
    <cellStyle name="Įprastas 5 2 3 3 7 2" xfId="1588" xr:uid="{460E77D9-677B-4905-9739-E60F71D39ED5}"/>
    <cellStyle name="Įprastas 5 2 3 3 7 2 2" xfId="6094" xr:uid="{E27EFD98-9959-4E8F-885A-592612B973FF}"/>
    <cellStyle name="Įprastas 5 2 3 3 7 2 3" xfId="7822" xr:uid="{20FAB56F-7CF9-4DCB-8581-D5887A1F613D}"/>
    <cellStyle name="Įprastas 5 2 3 3 7 2 4" xfId="4366" xr:uid="{410C4937-BB3E-46DF-9FF1-B69C21BAF800}"/>
    <cellStyle name="Įprastas 5 2 3 3 7 2_8 priedas" xfId="8893" xr:uid="{8881B49D-2474-435A-9A45-BFD5B5EEE866}"/>
    <cellStyle name="Įprastas 5 2 3 3 7 3" xfId="2638" xr:uid="{432FFF2C-2265-42D8-A360-08D2E6C626FE}"/>
    <cellStyle name="Įprastas 5 2 3 3 7 3 2" xfId="5230" xr:uid="{E09426E9-C222-4425-88F2-C7F43673D0EB}"/>
    <cellStyle name="Įprastas 5 2 3 3 7 3_8 priedas" xfId="8894" xr:uid="{B9916FED-E965-4CA0-8E70-26E729016B70}"/>
    <cellStyle name="Įprastas 5 2 3 3 7 4" xfId="6958" xr:uid="{71D5BE61-8AEC-44F9-A4F6-C1AE5CF6A89D}"/>
    <cellStyle name="Įprastas 5 2 3 3 7 5" xfId="3502" xr:uid="{4D2F53C9-7F73-4821-A6BA-06408C1E2F12}"/>
    <cellStyle name="Įprastas 5 2 3 3 7_8 priedas" xfId="8892" xr:uid="{9D98A190-85BA-4494-8DDD-2AD50E7B0BA5}"/>
    <cellStyle name="Įprastas 5 2 3 3 8" xfId="1589" xr:uid="{EF4F13A4-484E-49C2-BEC4-C3C74CFC2DCB}"/>
    <cellStyle name="Įprastas 5 2 3 3 8 2" xfId="5767" xr:uid="{9391B01C-FF2C-4311-AA45-9AD6DA5E1E25}"/>
    <cellStyle name="Įprastas 5 2 3 3 8 3" xfId="7495" xr:uid="{A09152E0-8C38-47F4-A962-1BE7E2DA748B}"/>
    <cellStyle name="Įprastas 5 2 3 3 8 4" xfId="4039" xr:uid="{E4BCB20C-CE74-4277-A408-7D24C9CF3C22}"/>
    <cellStyle name="Įprastas 5 2 3 3 8_8 priedas" xfId="8895" xr:uid="{86D2858A-1214-49C8-A72F-E40797C4A272}"/>
    <cellStyle name="Įprastas 5 2 3 3 9" xfId="2311" xr:uid="{F3BC0125-FF9B-47F5-AA70-585E3E23725E}"/>
    <cellStyle name="Įprastas 5 2 3 3 9 2" xfId="4903" xr:uid="{0BE47B73-FEE4-4FBA-8288-4803023A21AD}"/>
    <cellStyle name="Įprastas 5 2 3 3 9_8 priedas" xfId="8896" xr:uid="{04879E7A-5C63-49E3-ABF0-1BE75F6EADA5}"/>
    <cellStyle name="Įprastas 5 2 3 3_8 priedas" xfId="1230" xr:uid="{00000000-0005-0000-0000-000092010000}"/>
    <cellStyle name="Įprastas 5 2 3 4" xfId="162" xr:uid="{00000000-0005-0000-0000-000093010000}"/>
    <cellStyle name="Įprastas 5 2 3 4 10" xfId="3193" xr:uid="{03E7465E-6411-46D2-AAF0-2078368ADE29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 2 2" xfId="1590" xr:uid="{18263738-AD04-494F-A143-0282165F5588}"/>
    <cellStyle name="Įprastas 5 2 3 4 2 2 2 2 2" xfId="6298" xr:uid="{D568B1A6-8F1E-4B18-8F81-2807FFEACA11}"/>
    <cellStyle name="Įprastas 5 2 3 4 2 2 2 2 3" xfId="8026" xr:uid="{567C08AD-131F-4288-9F9C-6CB6392EA89F}"/>
    <cellStyle name="Įprastas 5 2 3 4 2 2 2 2 4" xfId="4570" xr:uid="{A9DD0C0C-9C13-4979-A82E-9617A3F31703}"/>
    <cellStyle name="Įprastas 5 2 3 4 2 2 2 2_8 priedas" xfId="8898" xr:uid="{C743B257-FBEA-4243-A849-94F31197DA65}"/>
    <cellStyle name="Įprastas 5 2 3 4 2 2 2 3" xfId="2842" xr:uid="{F07589EF-B56A-4A57-A33F-1E6E78DA5DD7}"/>
    <cellStyle name="Įprastas 5 2 3 4 2 2 2 3 2" xfId="5434" xr:uid="{EA7B91B4-1B5D-411F-AF56-079A17869BD2}"/>
    <cellStyle name="Įprastas 5 2 3 4 2 2 2 3_8 priedas" xfId="8899" xr:uid="{EA551AC6-D56B-4A64-9B11-5476F42491DF}"/>
    <cellStyle name="Įprastas 5 2 3 4 2 2 2 4" xfId="7162" xr:uid="{4B60CE63-671F-40B8-86A8-84FB6FCE5B7F}"/>
    <cellStyle name="Įprastas 5 2 3 4 2 2 2 5" xfId="3706" xr:uid="{38A3C940-C53B-4D6F-9A0E-537201C95050}"/>
    <cellStyle name="Įprastas 5 2 3 4 2 2 2_8 priedas" xfId="8897" xr:uid="{6EC2F7FA-3AF0-4C75-A5D7-92304CFDC964}"/>
    <cellStyle name="Įprastas 5 2 3 4 2 2 3" xfId="1591" xr:uid="{2680A804-2B3C-49D1-88A3-40AA066F6B80}"/>
    <cellStyle name="Įprastas 5 2 3 4 2 2 3 2" xfId="5787" xr:uid="{7010F1F8-1BFF-49A8-A70F-0C4D638A1113}"/>
    <cellStyle name="Įprastas 5 2 3 4 2 2 3 3" xfId="7515" xr:uid="{47126E52-5AA5-4ABE-A1FE-556A739F3E61}"/>
    <cellStyle name="Įprastas 5 2 3 4 2 2 3 4" xfId="4059" xr:uid="{A8323DA1-CB34-45CC-B29B-1D8884501C7F}"/>
    <cellStyle name="Įprastas 5 2 3 4 2 2 3_8 priedas" xfId="8900" xr:uid="{F183B1F3-4D1F-492F-BF55-7A527A02AEE5}"/>
    <cellStyle name="Įprastas 5 2 3 4 2 2 4" xfId="2331" xr:uid="{70AC452D-0DEE-4D38-B2BC-B9E56EFBD6B2}"/>
    <cellStyle name="Įprastas 5 2 3 4 2 2 4 2" xfId="4923" xr:uid="{13C3853A-3A49-40D3-B07A-53C572A25681}"/>
    <cellStyle name="Įprastas 5 2 3 4 2 2 4_8 priedas" xfId="8901" xr:uid="{DFDC48EA-4E7D-45B0-BC15-28C1CE7B460D}"/>
    <cellStyle name="Įprastas 5 2 3 4 2 2 5" xfId="6651" xr:uid="{A60EB146-83FE-47AF-9C49-852624C828DA}"/>
    <cellStyle name="Įprastas 5 2 3 4 2 2 6" xfId="3195" xr:uid="{3CBD988A-28F0-4C48-9FAF-BB53394B0651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 2 2" xfId="1592" xr:uid="{5DA9B8CF-7509-45F5-8BC1-A68A9ABF58D6}"/>
    <cellStyle name="Įprastas 5 2 3 4 2 3 2 2 2" xfId="6442" xr:uid="{19B4E2E4-D63E-432E-BD24-75C584E4F45F}"/>
    <cellStyle name="Įprastas 5 2 3 4 2 3 2 2 3" xfId="8170" xr:uid="{A86B2852-2499-44A2-8AFE-70989849E069}"/>
    <cellStyle name="Įprastas 5 2 3 4 2 3 2 2 4" xfId="4714" xr:uid="{DC6453C5-F357-4488-BD80-2D80799D7682}"/>
    <cellStyle name="Įprastas 5 2 3 4 2 3 2 2_8 priedas" xfId="8903" xr:uid="{661D847A-639A-4CEA-8B9A-4EC7FCD36793}"/>
    <cellStyle name="Įprastas 5 2 3 4 2 3 2 3" xfId="2986" xr:uid="{8BE887CF-5EDD-4D53-8CE7-4D48B70CB9CF}"/>
    <cellStyle name="Įprastas 5 2 3 4 2 3 2 3 2" xfId="5578" xr:uid="{AB8B13C1-C796-4A03-AC1D-BA0BB9517DE2}"/>
    <cellStyle name="Įprastas 5 2 3 4 2 3 2 3_8 priedas" xfId="8904" xr:uid="{2E63E9FA-07FB-43E6-809E-8DD64EC1FF7D}"/>
    <cellStyle name="Įprastas 5 2 3 4 2 3 2 4" xfId="7306" xr:uid="{7DCE5226-25D2-4A30-B360-922A712A2FF9}"/>
    <cellStyle name="Įprastas 5 2 3 4 2 3 2 5" xfId="3850" xr:uid="{20697EEB-A0E1-4598-9D43-BD1B7BA48A7D}"/>
    <cellStyle name="Įprastas 5 2 3 4 2 3 2_8 priedas" xfId="8902" xr:uid="{934D25DB-0A24-43B8-A985-16A352C4891A}"/>
    <cellStyle name="Įprastas 5 2 3 4 2 3 3" xfId="1593" xr:uid="{2EAE14F1-0C04-42EC-A4E1-FC8F5E66ECD7}"/>
    <cellStyle name="Įprastas 5 2 3 4 2 3 3 2" xfId="5788" xr:uid="{A2071C6A-FF7D-473D-AADA-AEC77CBB95C6}"/>
    <cellStyle name="Įprastas 5 2 3 4 2 3 3 3" xfId="7516" xr:uid="{284668BC-D25A-4007-9099-9ECAD77CE5FD}"/>
    <cellStyle name="Įprastas 5 2 3 4 2 3 3 4" xfId="4060" xr:uid="{F6558A8A-6ECA-4205-9336-B47888CD0D28}"/>
    <cellStyle name="Įprastas 5 2 3 4 2 3 3_8 priedas" xfId="8905" xr:uid="{AF1E1756-0060-4FC8-A7F4-6C745CC0BD14}"/>
    <cellStyle name="Įprastas 5 2 3 4 2 3 4" xfId="2332" xr:uid="{B409ECAC-8B34-4A4F-ADFD-873D47CF01F8}"/>
    <cellStyle name="Įprastas 5 2 3 4 2 3 4 2" xfId="4924" xr:uid="{B46C91DF-0902-4FB6-B6F0-C22A579DEDD9}"/>
    <cellStyle name="Įprastas 5 2 3 4 2 3 4_8 priedas" xfId="8906" xr:uid="{FF22E7A8-BD8C-4D86-8FB6-72241783D171}"/>
    <cellStyle name="Įprastas 5 2 3 4 2 3 5" xfId="6652" xr:uid="{F4891DFA-CD5A-4AFD-B836-883903CAFD9B}"/>
    <cellStyle name="Įprastas 5 2 3 4 2 3 6" xfId="3196" xr:uid="{1296481B-8D0F-4CBD-9D39-9AA4F474723E}"/>
    <cellStyle name="Įprastas 5 2 3 4 2 3_8 priedas" xfId="1314" xr:uid="{00000000-0005-0000-0000-00009A010000}"/>
    <cellStyle name="Įprastas 5 2 3 4 2 4" xfId="550" xr:uid="{00000000-0005-0000-0000-00009B010000}"/>
    <cellStyle name="Įprastas 5 2 3 4 2 4 2" xfId="1594" xr:uid="{BDA5BCDB-FB99-48A3-9BC7-EE7100C676D7}"/>
    <cellStyle name="Įprastas 5 2 3 4 2 4 2 2" xfId="6154" xr:uid="{B00E7CFD-138B-4CA4-9AC7-4A6E9E7A6A5A}"/>
    <cellStyle name="Įprastas 5 2 3 4 2 4 2 3" xfId="7882" xr:uid="{ADA91C72-215F-4DE2-93E9-A42DF9BDABD9}"/>
    <cellStyle name="Įprastas 5 2 3 4 2 4 2 4" xfId="4426" xr:uid="{15F47FC6-5446-4A36-BB9A-ACAF3069414F}"/>
    <cellStyle name="Įprastas 5 2 3 4 2 4 2_8 priedas" xfId="8908" xr:uid="{34E2D9D3-B1E5-4C21-AFEC-0CAF39768E37}"/>
    <cellStyle name="Įprastas 5 2 3 4 2 4 3" xfId="2698" xr:uid="{5111AF18-9F41-435B-9895-B5188B122012}"/>
    <cellStyle name="Įprastas 5 2 3 4 2 4 3 2" xfId="5290" xr:uid="{C9E09155-E3E9-48EC-AE48-3450E1354C8F}"/>
    <cellStyle name="Įprastas 5 2 3 4 2 4 3_8 priedas" xfId="8909" xr:uid="{6BC8288F-6582-426C-BD12-DAA8540EA76F}"/>
    <cellStyle name="Įprastas 5 2 3 4 2 4 4" xfId="7018" xr:uid="{6D1307BF-767C-4801-8EAD-4589A0A88721}"/>
    <cellStyle name="Įprastas 5 2 3 4 2 4 5" xfId="3562" xr:uid="{3466FC9F-32D9-4838-BA92-FDC9300E2EF4}"/>
    <cellStyle name="Įprastas 5 2 3 4 2 4_8 priedas" xfId="8907" xr:uid="{1AF968C1-9E8A-4733-B903-4ADACC933DA4}"/>
    <cellStyle name="Įprastas 5 2 3 4 2 5" xfId="1595" xr:uid="{5F7E7FA1-2CD5-403C-A525-FB220EF8A120}"/>
    <cellStyle name="Įprastas 5 2 3 4 2 5 2" xfId="5786" xr:uid="{F4876141-8654-4512-8C4B-E27172BD5482}"/>
    <cellStyle name="Įprastas 5 2 3 4 2 5 3" xfId="7514" xr:uid="{5F95FBBF-A433-4D9B-9F0C-C1D36F9D0232}"/>
    <cellStyle name="Įprastas 5 2 3 4 2 5 4" xfId="4058" xr:uid="{39182FA2-F828-48B0-A6E1-114B34E31608}"/>
    <cellStyle name="Įprastas 5 2 3 4 2 5_8 priedas" xfId="8910" xr:uid="{13D78327-38AC-4E91-AAB8-1198D3BAFEEE}"/>
    <cellStyle name="Įprastas 5 2 3 4 2 6" xfId="2330" xr:uid="{8090DBB3-7789-49BD-9E20-CD0B3D51E8CD}"/>
    <cellStyle name="Įprastas 5 2 3 4 2 6 2" xfId="4922" xr:uid="{979582EE-7FDA-4F5E-BFCC-7D7620AC85FD}"/>
    <cellStyle name="Įprastas 5 2 3 4 2 6_8 priedas" xfId="8911" xr:uid="{C3FEE0A8-43CB-46E4-8C75-91257EAB132B}"/>
    <cellStyle name="Įprastas 5 2 3 4 2 7" xfId="6650" xr:uid="{F36AA805-8294-4161-B03A-887B80147553}"/>
    <cellStyle name="Įprastas 5 2 3 4 2 8" xfId="3194" xr:uid="{E6397826-E46E-4A4B-9E90-AB4BF7B3CACC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 2 2" xfId="1596" xr:uid="{30C454EA-7221-48FB-A2FD-CB87EEEAB92A}"/>
    <cellStyle name="Įprastas 5 2 3 4 3 2 2 2 2" xfId="6346" xr:uid="{7DCB987F-7C30-426A-A5E0-68C9B4E9DA1A}"/>
    <cellStyle name="Įprastas 5 2 3 4 3 2 2 2 3" xfId="8074" xr:uid="{213B8BEE-1E05-468B-AFEA-CAB12E5A9419}"/>
    <cellStyle name="Įprastas 5 2 3 4 3 2 2 2 4" xfId="4618" xr:uid="{D287D4AF-759E-4B14-9B99-9D1F9EB55988}"/>
    <cellStyle name="Įprastas 5 2 3 4 3 2 2 2_8 priedas" xfId="8913" xr:uid="{EEE7CB61-D313-4ACC-B9C6-0DAD75593D14}"/>
    <cellStyle name="Įprastas 5 2 3 4 3 2 2 3" xfId="2890" xr:uid="{9694C0CE-A1C5-4646-9467-9B4B55475960}"/>
    <cellStyle name="Įprastas 5 2 3 4 3 2 2 3 2" xfId="5482" xr:uid="{BA667B86-F0DC-42D7-89D0-1A13CFDD0963}"/>
    <cellStyle name="Įprastas 5 2 3 4 3 2 2 3_8 priedas" xfId="8914" xr:uid="{D8602E26-4D48-4358-9347-41FD8F8D9189}"/>
    <cellStyle name="Įprastas 5 2 3 4 3 2 2 4" xfId="7210" xr:uid="{70ADA229-222E-434C-9351-99D444334670}"/>
    <cellStyle name="Įprastas 5 2 3 4 3 2 2 5" xfId="3754" xr:uid="{2B881814-30CB-433B-8396-7839A5D1DB2A}"/>
    <cellStyle name="Įprastas 5 2 3 4 3 2 2_8 priedas" xfId="8912" xr:uid="{D8575669-A365-4402-B76B-280E5D2A236A}"/>
    <cellStyle name="Įprastas 5 2 3 4 3 2 3" xfId="1597" xr:uid="{2A8560AB-3ED9-44ED-9788-6212128107CF}"/>
    <cellStyle name="Įprastas 5 2 3 4 3 2 3 2" xfId="5790" xr:uid="{291A776D-DEE0-4733-B486-2B087B8C87E1}"/>
    <cellStyle name="Įprastas 5 2 3 4 3 2 3 3" xfId="7518" xr:uid="{D08E1001-82F3-429F-B54C-E37DB3D97B50}"/>
    <cellStyle name="Įprastas 5 2 3 4 3 2 3 4" xfId="4062" xr:uid="{ACDD7D85-EE32-48B4-AA4F-1D62E74C5C66}"/>
    <cellStyle name="Įprastas 5 2 3 4 3 2 3_8 priedas" xfId="8915" xr:uid="{338BF45E-2947-4BF1-A1B1-757BCB5F91E9}"/>
    <cellStyle name="Įprastas 5 2 3 4 3 2 4" xfId="2334" xr:uid="{0A19AAE2-A85C-4BD7-B44D-F27DEEA66D63}"/>
    <cellStyle name="Įprastas 5 2 3 4 3 2 4 2" xfId="4926" xr:uid="{16FA7E0A-8563-4ECA-958F-904C7C8B24FD}"/>
    <cellStyle name="Įprastas 5 2 3 4 3 2 4_8 priedas" xfId="8916" xr:uid="{93034308-6D4F-4C7E-9F75-DF7041141B88}"/>
    <cellStyle name="Įprastas 5 2 3 4 3 2 5" xfId="6654" xr:uid="{042212BC-7E20-41CE-902E-7DA1E3878E86}"/>
    <cellStyle name="Įprastas 5 2 3 4 3 2 6" xfId="3198" xr:uid="{B0E7FFC8-B82B-4178-8E5F-A3E82F24A96A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 2 2" xfId="1598" xr:uid="{99FFE8CF-076F-4534-B880-8551F0C3BEFC}"/>
    <cellStyle name="Įprastas 5 2 3 4 3 3 2 2 2" xfId="6490" xr:uid="{9B74C304-25E3-4DE9-8D3B-AC4F898A5656}"/>
    <cellStyle name="Įprastas 5 2 3 4 3 3 2 2 3" xfId="8218" xr:uid="{30951164-6A3B-4D59-BEBE-047239BD3005}"/>
    <cellStyle name="Įprastas 5 2 3 4 3 3 2 2 4" xfId="4762" xr:uid="{86094171-A23C-463D-9311-429BDF44D13D}"/>
    <cellStyle name="Įprastas 5 2 3 4 3 3 2 2_8 priedas" xfId="8918" xr:uid="{19A935DE-9F62-4C2F-B590-EB45529D6189}"/>
    <cellStyle name="Įprastas 5 2 3 4 3 3 2 3" xfId="3034" xr:uid="{A83AEE97-0EAC-49F1-8B58-998955D34F25}"/>
    <cellStyle name="Įprastas 5 2 3 4 3 3 2 3 2" xfId="5626" xr:uid="{71BBB106-ABDB-47F7-9C1D-D7703FB5B101}"/>
    <cellStyle name="Įprastas 5 2 3 4 3 3 2 3_8 priedas" xfId="8919" xr:uid="{5EA80B3B-F35F-4909-A449-DECF67EACA52}"/>
    <cellStyle name="Įprastas 5 2 3 4 3 3 2 4" xfId="7354" xr:uid="{29B6B8BF-1B77-4B4D-B71C-532F84FE0BB3}"/>
    <cellStyle name="Įprastas 5 2 3 4 3 3 2 5" xfId="3898" xr:uid="{B733ABFF-E064-466A-AA21-167730ED609D}"/>
    <cellStyle name="Įprastas 5 2 3 4 3 3 2_8 priedas" xfId="8917" xr:uid="{677D56BE-CCA2-4188-9CBB-58D6B4961A07}"/>
    <cellStyle name="Įprastas 5 2 3 4 3 3 3" xfId="1599" xr:uid="{93488FEB-DA83-421A-8E84-345079958049}"/>
    <cellStyle name="Įprastas 5 2 3 4 3 3 3 2" xfId="5791" xr:uid="{8565EA21-BD69-48B5-97F7-A2D492902E94}"/>
    <cellStyle name="Įprastas 5 2 3 4 3 3 3 3" xfId="7519" xr:uid="{99AA6F5F-AF6E-454D-8E42-D4928DA753F3}"/>
    <cellStyle name="Įprastas 5 2 3 4 3 3 3 4" xfId="4063" xr:uid="{CCC4BC17-5D55-4F62-8EDB-FDD781A890F1}"/>
    <cellStyle name="Įprastas 5 2 3 4 3 3 3_8 priedas" xfId="8920" xr:uid="{2CA34798-6087-4B7B-A065-6EBD7ABE5364}"/>
    <cellStyle name="Įprastas 5 2 3 4 3 3 4" xfId="2335" xr:uid="{75B5E1DC-E5E9-4710-8442-42C26B60AE50}"/>
    <cellStyle name="Įprastas 5 2 3 4 3 3 4 2" xfId="4927" xr:uid="{8288824D-8407-4999-BE0C-90F7AE1C2F32}"/>
    <cellStyle name="Įprastas 5 2 3 4 3 3 4_8 priedas" xfId="8921" xr:uid="{C9A3172A-7996-405D-AB4E-070D16B1988A}"/>
    <cellStyle name="Įprastas 5 2 3 4 3 3 5" xfId="6655" xr:uid="{2851CB9A-8385-49F6-8401-60D5837B18E4}"/>
    <cellStyle name="Įprastas 5 2 3 4 3 3 6" xfId="3199" xr:uid="{D0F19E89-537A-4F4F-A722-8E49B0FF37A8}"/>
    <cellStyle name="Įprastas 5 2 3 4 3 3_8 priedas" xfId="1265" xr:uid="{00000000-0005-0000-0000-0000A3010000}"/>
    <cellStyle name="Įprastas 5 2 3 4 3 4" xfId="598" xr:uid="{00000000-0005-0000-0000-0000A4010000}"/>
    <cellStyle name="Įprastas 5 2 3 4 3 4 2" xfId="1600" xr:uid="{BFD594CC-E817-4D3E-8FE4-54498A5B10A2}"/>
    <cellStyle name="Įprastas 5 2 3 4 3 4 2 2" xfId="6202" xr:uid="{B731B524-FAC4-4CB5-8E6A-AC5330538962}"/>
    <cellStyle name="Įprastas 5 2 3 4 3 4 2 3" xfId="7930" xr:uid="{5CA1B649-31C4-4B41-9869-E6E6C12A9208}"/>
    <cellStyle name="Įprastas 5 2 3 4 3 4 2 4" xfId="4474" xr:uid="{4DD5CF77-3D2F-4CA7-95C3-5BB8370BB18A}"/>
    <cellStyle name="Įprastas 5 2 3 4 3 4 2_8 priedas" xfId="8923" xr:uid="{A5675507-D1F2-481F-BB9E-0E55662456EF}"/>
    <cellStyle name="Įprastas 5 2 3 4 3 4 3" xfId="2746" xr:uid="{8A9E1308-033E-43C8-8FD6-0318769093B8}"/>
    <cellStyle name="Įprastas 5 2 3 4 3 4 3 2" xfId="5338" xr:uid="{5F51885D-8928-4BB5-872F-F8C7B4AFC40E}"/>
    <cellStyle name="Įprastas 5 2 3 4 3 4 3_8 priedas" xfId="8924" xr:uid="{9E2816C8-3508-4183-B636-B1E8DD425A09}"/>
    <cellStyle name="Įprastas 5 2 3 4 3 4 4" xfId="7066" xr:uid="{29F42F7A-1AA1-4216-B95A-3C758364D267}"/>
    <cellStyle name="Įprastas 5 2 3 4 3 4 5" xfId="3610" xr:uid="{CF49D8DC-4B6F-4BCD-AA0F-4016B9A1E8E7}"/>
    <cellStyle name="Įprastas 5 2 3 4 3 4_8 priedas" xfId="8922" xr:uid="{95FEB857-72B1-4979-8249-DA2ABAB40063}"/>
    <cellStyle name="Įprastas 5 2 3 4 3 5" xfId="1601" xr:uid="{836876E0-DFCD-4F80-9D52-8C76B03509B5}"/>
    <cellStyle name="Įprastas 5 2 3 4 3 5 2" xfId="5789" xr:uid="{3260F702-1C47-4144-975F-EEC0C11CDA95}"/>
    <cellStyle name="Įprastas 5 2 3 4 3 5 3" xfId="7517" xr:uid="{BB17E3A8-DAE3-4B4E-B208-0B063A7FAB74}"/>
    <cellStyle name="Įprastas 5 2 3 4 3 5 4" xfId="4061" xr:uid="{7FACD767-97F0-470E-A3FA-A5AC28DC58F9}"/>
    <cellStyle name="Įprastas 5 2 3 4 3 5_8 priedas" xfId="8925" xr:uid="{13B3AB04-7704-4881-A21C-DF256985978B}"/>
    <cellStyle name="Įprastas 5 2 3 4 3 6" xfId="2333" xr:uid="{D41073C3-8D2A-437C-BA2E-5C9AC8E5EDCC}"/>
    <cellStyle name="Įprastas 5 2 3 4 3 6 2" xfId="4925" xr:uid="{E60249D7-8C21-447B-81E1-7E552E8299FD}"/>
    <cellStyle name="Įprastas 5 2 3 4 3 6_8 priedas" xfId="8926" xr:uid="{BB135004-7E11-446F-A631-9A20720A0D76}"/>
    <cellStyle name="Įprastas 5 2 3 4 3 7" xfId="6653" xr:uid="{75DED12C-0343-4545-BA3D-3E35852A8BCE}"/>
    <cellStyle name="Įprastas 5 2 3 4 3 8" xfId="3197" xr:uid="{65E68D0B-7C45-4830-B304-4EF37E3A0AD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 2 2" xfId="1602" xr:uid="{74FE172D-E67E-4457-9E83-4651BF7F5FCA}"/>
    <cellStyle name="Įprastas 5 2 3 4 4 2 2 2" xfId="6250" xr:uid="{C74ADEEC-068C-415A-AAFE-9414616AFA80}"/>
    <cellStyle name="Įprastas 5 2 3 4 4 2 2 3" xfId="7978" xr:uid="{80190914-C053-4D46-BF8A-B4C151FFAA38}"/>
    <cellStyle name="Įprastas 5 2 3 4 4 2 2 4" xfId="4522" xr:uid="{A5303A03-7AF1-4F5D-9F29-9AE9E48E20EA}"/>
    <cellStyle name="Įprastas 5 2 3 4 4 2 2_8 priedas" xfId="8928" xr:uid="{8C8FC70B-ABA8-49AE-880E-BAF3A0FCCA56}"/>
    <cellStyle name="Įprastas 5 2 3 4 4 2 3" xfId="2794" xr:uid="{9DE09FAA-7159-41EF-95EC-AF4A0BD76725}"/>
    <cellStyle name="Įprastas 5 2 3 4 4 2 3 2" xfId="5386" xr:uid="{B37E3B39-A4B2-4E7D-B641-7E81F8C1A50C}"/>
    <cellStyle name="Įprastas 5 2 3 4 4 2 3_8 priedas" xfId="8929" xr:uid="{AC6652A9-DEC4-4849-9DDB-1FF41C5C166B}"/>
    <cellStyle name="Įprastas 5 2 3 4 4 2 4" xfId="7114" xr:uid="{E3EAF53C-9787-4C21-9A13-1605524B30C6}"/>
    <cellStyle name="Įprastas 5 2 3 4 4 2 5" xfId="3658" xr:uid="{36388108-94F9-44E1-8B9E-3382869733DF}"/>
    <cellStyle name="Įprastas 5 2 3 4 4 2_8 priedas" xfId="8927" xr:uid="{AC56B847-E1A7-4DA3-B67F-D1349C85D699}"/>
    <cellStyle name="Įprastas 5 2 3 4 4 3" xfId="1603" xr:uid="{9B6AC427-E69E-4685-AE2E-1474345D00FD}"/>
    <cellStyle name="Įprastas 5 2 3 4 4 3 2" xfId="5792" xr:uid="{28401070-FFF1-4AE2-90EB-8267C15FBDE0}"/>
    <cellStyle name="Įprastas 5 2 3 4 4 3 3" xfId="7520" xr:uid="{9284ADFF-B81B-4E61-8D2F-495510525059}"/>
    <cellStyle name="Įprastas 5 2 3 4 4 3 4" xfId="4064" xr:uid="{5DF2323A-B7E9-4EB2-A215-D996BC874A19}"/>
    <cellStyle name="Įprastas 5 2 3 4 4 3_8 priedas" xfId="8930" xr:uid="{5DAEF551-905A-4E03-B895-090B328B54BC}"/>
    <cellStyle name="Įprastas 5 2 3 4 4 4" xfId="2336" xr:uid="{8473CCC0-BF51-490F-B9BD-709C000CE24D}"/>
    <cellStyle name="Įprastas 5 2 3 4 4 4 2" xfId="4928" xr:uid="{2A11C8E1-F5C1-4592-89A1-83F590B34B51}"/>
    <cellStyle name="Įprastas 5 2 3 4 4 4_8 priedas" xfId="8931" xr:uid="{37EC7ADE-3284-4602-9E1A-391FA5A916F0}"/>
    <cellStyle name="Įprastas 5 2 3 4 4 5" xfId="6656" xr:uid="{3803B893-BD4F-4BED-ABA6-0E8667179569}"/>
    <cellStyle name="Įprastas 5 2 3 4 4 6" xfId="3200" xr:uid="{D60CBBB3-C92E-47E3-B470-2A96391ED06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 2 2" xfId="1604" xr:uid="{16610210-8D2A-458D-8699-22AA348E61EF}"/>
    <cellStyle name="Įprastas 5 2 3 4 5 2 2 2" xfId="6394" xr:uid="{BED4ED88-CA3D-4241-A9E6-26B743906127}"/>
    <cellStyle name="Įprastas 5 2 3 4 5 2 2 3" xfId="8122" xr:uid="{03A036E1-5E00-417C-BC0F-30A6CA905399}"/>
    <cellStyle name="Įprastas 5 2 3 4 5 2 2 4" xfId="4666" xr:uid="{9FB81DF7-3B7C-48FC-A16C-B6C48DC42570}"/>
    <cellStyle name="Įprastas 5 2 3 4 5 2 2_8 priedas" xfId="8933" xr:uid="{922336E0-8D47-458E-B0C9-2046E93FEC3F}"/>
    <cellStyle name="Įprastas 5 2 3 4 5 2 3" xfId="2938" xr:uid="{2CC49414-F545-4DE2-8573-99BE7619A46F}"/>
    <cellStyle name="Įprastas 5 2 3 4 5 2 3 2" xfId="5530" xr:uid="{873FCDEE-323F-4806-A36D-32EE03CECD37}"/>
    <cellStyle name="Įprastas 5 2 3 4 5 2 3_8 priedas" xfId="8934" xr:uid="{9AF6D434-6CAC-409B-AFE5-CC104FA26677}"/>
    <cellStyle name="Įprastas 5 2 3 4 5 2 4" xfId="7258" xr:uid="{2A22578D-2B58-45C2-9F1B-EBD985BA48B9}"/>
    <cellStyle name="Įprastas 5 2 3 4 5 2 5" xfId="3802" xr:uid="{B3F49426-119A-4D57-9824-6EEBFEE3DBA8}"/>
    <cellStyle name="Įprastas 5 2 3 4 5 2_8 priedas" xfId="8932" xr:uid="{C569CBE5-9788-45A5-91DF-E841003BA3F7}"/>
    <cellStyle name="Įprastas 5 2 3 4 5 3" xfId="1605" xr:uid="{8D99C9A2-6209-4269-828B-5047D088DDEC}"/>
    <cellStyle name="Įprastas 5 2 3 4 5 3 2" xfId="5793" xr:uid="{DB41C539-E544-4A30-B5BA-DB98AB0E261F}"/>
    <cellStyle name="Įprastas 5 2 3 4 5 3 3" xfId="7521" xr:uid="{58D04FA6-83B1-4A48-A63B-D501E56C5E97}"/>
    <cellStyle name="Įprastas 5 2 3 4 5 3 4" xfId="4065" xr:uid="{F8F18588-5E6B-4BED-BF39-C594F4D09C94}"/>
    <cellStyle name="Įprastas 5 2 3 4 5 3_8 priedas" xfId="8935" xr:uid="{C14A96BA-EAE9-476B-BA71-0ED876BB1E7A}"/>
    <cellStyle name="Įprastas 5 2 3 4 5 4" xfId="2337" xr:uid="{2B2D2020-6422-4F7D-840D-9570DA94AEDD}"/>
    <cellStyle name="Įprastas 5 2 3 4 5 4 2" xfId="4929" xr:uid="{3911F02B-648C-46AB-87C7-93F230D22985}"/>
    <cellStyle name="Įprastas 5 2 3 4 5 4_8 priedas" xfId="8936" xr:uid="{17D9B8AE-8BC6-4437-9C79-BF17A90DE395}"/>
    <cellStyle name="Įprastas 5 2 3 4 5 5" xfId="6657" xr:uid="{8DB2FDA7-2C48-4A41-ADD8-25825F87BD3D}"/>
    <cellStyle name="Įprastas 5 2 3 4 5 6" xfId="3201" xr:uid="{14C037FA-5A40-4254-B4F3-4264984CB60E}"/>
    <cellStyle name="Įprastas 5 2 3 4 5_8 priedas" xfId="993" xr:uid="{00000000-0005-0000-0000-0000AB010000}"/>
    <cellStyle name="Įprastas 5 2 3 4 6" xfId="502" xr:uid="{00000000-0005-0000-0000-0000AC010000}"/>
    <cellStyle name="Įprastas 5 2 3 4 6 2" xfId="1606" xr:uid="{229A8E06-06D1-4478-8EA4-000CF397A253}"/>
    <cellStyle name="Įprastas 5 2 3 4 6 2 2" xfId="6106" xr:uid="{7EE9968F-DE2F-4070-A37E-278157D09199}"/>
    <cellStyle name="Įprastas 5 2 3 4 6 2 3" xfId="7834" xr:uid="{E1D46794-21C7-4618-BCB9-7CD6A85D0249}"/>
    <cellStyle name="Įprastas 5 2 3 4 6 2 4" xfId="4378" xr:uid="{7F82CF9B-DBB1-477E-94BD-37AF3E4C6242}"/>
    <cellStyle name="Įprastas 5 2 3 4 6 2_8 priedas" xfId="8938" xr:uid="{DF410DAD-DEAE-41CC-A030-6BEEE2BC9275}"/>
    <cellStyle name="Įprastas 5 2 3 4 6 3" xfId="2650" xr:uid="{4BCFC998-2225-4980-9496-241C05D2A089}"/>
    <cellStyle name="Įprastas 5 2 3 4 6 3 2" xfId="5242" xr:uid="{E61ABD5A-7C61-4C77-94A8-AB13247D7FB0}"/>
    <cellStyle name="Įprastas 5 2 3 4 6 3_8 priedas" xfId="8939" xr:uid="{B3A78B85-0981-4842-8DCD-87EC1E9D80FC}"/>
    <cellStyle name="Įprastas 5 2 3 4 6 4" xfId="6970" xr:uid="{FA3D6F40-D0C2-4B54-85E8-7E9937977B04}"/>
    <cellStyle name="Įprastas 5 2 3 4 6 5" xfId="3514" xr:uid="{144256B4-8248-490E-95E4-9E045FD76EC1}"/>
    <cellStyle name="Įprastas 5 2 3 4 6_8 priedas" xfId="8937" xr:uid="{9659AD0A-4309-4E25-A691-2C852E405811}"/>
    <cellStyle name="Įprastas 5 2 3 4 7" xfId="1607" xr:uid="{115958A3-5FF7-4562-9338-75E615816EB5}"/>
    <cellStyle name="Įprastas 5 2 3 4 7 2" xfId="5785" xr:uid="{F3164318-2909-43F5-B895-C2D2D21D5B6C}"/>
    <cellStyle name="Įprastas 5 2 3 4 7 3" xfId="7513" xr:uid="{10BB568E-F851-4E30-B4D7-5F6ADACD68AF}"/>
    <cellStyle name="Įprastas 5 2 3 4 7 4" xfId="4057" xr:uid="{34787F3F-0D84-4627-863E-7BFBEEDDA397}"/>
    <cellStyle name="Įprastas 5 2 3 4 7_8 priedas" xfId="8940" xr:uid="{A0E17CE8-CCB3-4009-81C4-CC37D5738ED7}"/>
    <cellStyle name="Įprastas 5 2 3 4 8" xfId="2329" xr:uid="{B8C803B7-57A9-4B70-8A83-DFEB5B1CF237}"/>
    <cellStyle name="Įprastas 5 2 3 4 8 2" xfId="4921" xr:uid="{820B28E5-967A-4AE2-89C8-C3AA07B60CBE}"/>
    <cellStyle name="Įprastas 5 2 3 4 8_8 priedas" xfId="8941" xr:uid="{E93EBAC6-CBE8-402B-945C-7DBEC1754424}"/>
    <cellStyle name="Įprastas 5 2 3 4 9" xfId="6649" xr:uid="{72CC105D-4A77-435B-8F86-01A591A1230C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 2 2" xfId="1608" xr:uid="{94041D63-DE3A-405B-B087-3AD016BE758C}"/>
    <cellStyle name="Įprastas 5 2 3 5 2 2 2 2" xfId="6274" xr:uid="{FB436025-EC95-42F9-86CA-56E2F23E049D}"/>
    <cellStyle name="Įprastas 5 2 3 5 2 2 2 3" xfId="8002" xr:uid="{35ECBA1E-344A-475A-B4F5-11101B458FF8}"/>
    <cellStyle name="Įprastas 5 2 3 5 2 2 2 4" xfId="4546" xr:uid="{931814A9-A40B-42BA-AF2E-FADA1923935F}"/>
    <cellStyle name="Įprastas 5 2 3 5 2 2 2_8 priedas" xfId="8943" xr:uid="{B9C0ABE2-60BD-43E4-BD12-805DB87AF382}"/>
    <cellStyle name="Įprastas 5 2 3 5 2 2 3" xfId="2818" xr:uid="{DAFA0D66-D248-48FC-AA89-DFCDF39AD2D6}"/>
    <cellStyle name="Įprastas 5 2 3 5 2 2 3 2" xfId="5410" xr:uid="{77622C01-F5FD-4FED-B4A0-43F7504AC184}"/>
    <cellStyle name="Įprastas 5 2 3 5 2 2 3_8 priedas" xfId="8944" xr:uid="{F3A793CA-D668-4BDA-AD41-1691C00C0DD5}"/>
    <cellStyle name="Įprastas 5 2 3 5 2 2 4" xfId="7138" xr:uid="{3022DC29-9D8D-4FE7-95C1-E53C5BBBC8C4}"/>
    <cellStyle name="Įprastas 5 2 3 5 2 2 5" xfId="3682" xr:uid="{A11E0DD3-4BCA-4E0D-8E81-FF68F3A7077D}"/>
    <cellStyle name="Įprastas 5 2 3 5 2 2_8 priedas" xfId="8942" xr:uid="{276B1DD3-0CAF-40BC-AD16-02F8C6321704}"/>
    <cellStyle name="Įprastas 5 2 3 5 2 3" xfId="1609" xr:uid="{C9412E07-5D8E-4FF3-B18D-68507A4B453F}"/>
    <cellStyle name="Įprastas 5 2 3 5 2 3 2" xfId="5795" xr:uid="{870AC7B0-74F8-4754-A717-50886D539033}"/>
    <cellStyle name="Įprastas 5 2 3 5 2 3 3" xfId="7523" xr:uid="{E6028989-FBD4-4713-A1D1-7E074ADF49A5}"/>
    <cellStyle name="Įprastas 5 2 3 5 2 3 4" xfId="4067" xr:uid="{D66B1BFD-9C63-480A-A625-33877A7CF65B}"/>
    <cellStyle name="Įprastas 5 2 3 5 2 3_8 priedas" xfId="8945" xr:uid="{7D7DB562-57FC-4911-840A-929BCE646E8B}"/>
    <cellStyle name="Įprastas 5 2 3 5 2 4" xfId="2339" xr:uid="{044B8E20-B875-481B-9799-1DDC5C40A812}"/>
    <cellStyle name="Įprastas 5 2 3 5 2 4 2" xfId="4931" xr:uid="{E0482815-5957-4A81-9A98-9DC5BCEFADE8}"/>
    <cellStyle name="Įprastas 5 2 3 5 2 4_8 priedas" xfId="8946" xr:uid="{9F8947D5-B35A-4B85-926C-46D4EAFD8F41}"/>
    <cellStyle name="Įprastas 5 2 3 5 2 5" xfId="6659" xr:uid="{871DBF1D-1B7E-4D45-A278-1005BBDDEA2E}"/>
    <cellStyle name="Įprastas 5 2 3 5 2 6" xfId="3203" xr:uid="{A4E0394C-2E53-4327-B141-89126D42FD51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 2 2" xfId="1610" xr:uid="{A510EFA5-96F8-495F-A51C-F7DDB9E64DDA}"/>
    <cellStyle name="Įprastas 5 2 3 5 3 2 2 2" xfId="6418" xr:uid="{7ACECF5A-8CF8-413E-B412-CFCDA0E39DDF}"/>
    <cellStyle name="Įprastas 5 2 3 5 3 2 2 3" xfId="8146" xr:uid="{E79FA50F-FD22-4033-A1DA-60B4F152EA70}"/>
    <cellStyle name="Įprastas 5 2 3 5 3 2 2 4" xfId="4690" xr:uid="{85658280-081A-4407-B8E8-D3F97540435C}"/>
    <cellStyle name="Įprastas 5 2 3 5 3 2 2_8 priedas" xfId="8948" xr:uid="{FCF1671D-307E-4095-BA08-29FEB11E1BC2}"/>
    <cellStyle name="Įprastas 5 2 3 5 3 2 3" xfId="2962" xr:uid="{F86D4E7D-92D9-4AFA-9E9D-7B53B5F9B5BF}"/>
    <cellStyle name="Įprastas 5 2 3 5 3 2 3 2" xfId="5554" xr:uid="{D3161A01-5A4F-4271-8C22-4B467C68F5EE}"/>
    <cellStyle name="Įprastas 5 2 3 5 3 2 3_8 priedas" xfId="8949" xr:uid="{634C6AD8-B90A-4332-ADAF-36AAB0D5655F}"/>
    <cellStyle name="Įprastas 5 2 3 5 3 2 4" xfId="7282" xr:uid="{07BC5352-6CB3-4542-962D-145507918ECA}"/>
    <cellStyle name="Įprastas 5 2 3 5 3 2 5" xfId="3826" xr:uid="{8D7AFDCC-2CB6-4BE7-8421-2DFC583D1F23}"/>
    <cellStyle name="Įprastas 5 2 3 5 3 2_8 priedas" xfId="8947" xr:uid="{70626026-60ED-475A-A3B6-CC1CC312FC51}"/>
    <cellStyle name="Įprastas 5 2 3 5 3 3" xfId="1611" xr:uid="{A9066C25-4C6D-4314-854E-B9A650312368}"/>
    <cellStyle name="Įprastas 5 2 3 5 3 3 2" xfId="5796" xr:uid="{B9B8D425-005A-4DA2-ADC6-EF5EB54217AF}"/>
    <cellStyle name="Įprastas 5 2 3 5 3 3 3" xfId="7524" xr:uid="{15335857-6256-4AE8-BE07-2854654C80CE}"/>
    <cellStyle name="Įprastas 5 2 3 5 3 3 4" xfId="4068" xr:uid="{1E0E446E-8C60-4986-B359-71E6867C8E6A}"/>
    <cellStyle name="Įprastas 5 2 3 5 3 3_8 priedas" xfId="8950" xr:uid="{7C33075F-7833-4186-8894-38747FB42191}"/>
    <cellStyle name="Įprastas 5 2 3 5 3 4" xfId="2340" xr:uid="{4E459D9F-12CC-42C5-851D-615617E39B3D}"/>
    <cellStyle name="Įprastas 5 2 3 5 3 4 2" xfId="4932" xr:uid="{E03EDDAA-07C0-45C3-9F12-28007EF542D7}"/>
    <cellStyle name="Įprastas 5 2 3 5 3 4_8 priedas" xfId="8951" xr:uid="{4008B50D-0E7E-43A4-AA5E-1032A8FC241B}"/>
    <cellStyle name="Įprastas 5 2 3 5 3 5" xfId="6660" xr:uid="{BF8E4F73-E6E1-4721-B9A5-BD09E0F45E3C}"/>
    <cellStyle name="Įprastas 5 2 3 5 3 6" xfId="3204" xr:uid="{91C2DF3F-D3DD-4890-9054-033694D25BB2}"/>
    <cellStyle name="Įprastas 5 2 3 5 3_8 priedas" xfId="1077" xr:uid="{00000000-0005-0000-0000-0000B4010000}"/>
    <cellStyle name="Įprastas 5 2 3 5 4" xfId="526" xr:uid="{00000000-0005-0000-0000-0000B5010000}"/>
    <cellStyle name="Įprastas 5 2 3 5 4 2" xfId="1612" xr:uid="{B201AA9E-562E-4A17-B9AB-B675CC9B058A}"/>
    <cellStyle name="Įprastas 5 2 3 5 4 2 2" xfId="6130" xr:uid="{BC20667E-A80C-462A-BC05-06B991D72678}"/>
    <cellStyle name="Įprastas 5 2 3 5 4 2 3" xfId="7858" xr:uid="{CAC6F5D8-C1B8-4389-8FF6-BFEB0DE9DD6A}"/>
    <cellStyle name="Įprastas 5 2 3 5 4 2 4" xfId="4402" xr:uid="{97CD7807-2616-4981-84BC-5F4689D24230}"/>
    <cellStyle name="Įprastas 5 2 3 5 4 2_8 priedas" xfId="8953" xr:uid="{16425193-BD56-4242-A888-F29E8ED30B28}"/>
    <cellStyle name="Įprastas 5 2 3 5 4 3" xfId="2674" xr:uid="{77F2A7C0-0B14-41DC-9C6E-F2A13CFC9109}"/>
    <cellStyle name="Įprastas 5 2 3 5 4 3 2" xfId="5266" xr:uid="{5CD50CF6-826C-4C08-9103-60752AEFE73E}"/>
    <cellStyle name="Įprastas 5 2 3 5 4 3_8 priedas" xfId="8954" xr:uid="{D783C9E9-C991-4886-A86D-A43882F8A969}"/>
    <cellStyle name="Įprastas 5 2 3 5 4 4" xfId="6994" xr:uid="{BDD8BB2A-0BDA-42A9-A4A0-4C85EDFE78C9}"/>
    <cellStyle name="Įprastas 5 2 3 5 4 5" xfId="3538" xr:uid="{81642443-E5E0-40C7-AC3D-93371619036F}"/>
    <cellStyle name="Įprastas 5 2 3 5 4_8 priedas" xfId="8952" xr:uid="{D441DDE9-0FBB-466F-A965-4F6636698BB0}"/>
    <cellStyle name="Įprastas 5 2 3 5 5" xfId="1613" xr:uid="{8E2FB63C-E9C3-4FCF-9163-6B55ACE47367}"/>
    <cellStyle name="Įprastas 5 2 3 5 5 2" xfId="5794" xr:uid="{A8485ED7-8725-43BD-BE04-03E682BD0F8A}"/>
    <cellStyle name="Įprastas 5 2 3 5 5 3" xfId="7522" xr:uid="{5FEEC91D-B074-46EA-8820-9B163E6E9C8A}"/>
    <cellStyle name="Įprastas 5 2 3 5 5 4" xfId="4066" xr:uid="{18DFAFA1-EEC0-4590-B4A2-E2B8988A4AE5}"/>
    <cellStyle name="Įprastas 5 2 3 5 5_8 priedas" xfId="8955" xr:uid="{47244BBB-67DF-4C4D-80C1-72EEF1289B4B}"/>
    <cellStyle name="Įprastas 5 2 3 5 6" xfId="2338" xr:uid="{9F4A36C1-BF69-4832-AFE1-423740BCCE33}"/>
    <cellStyle name="Įprastas 5 2 3 5 6 2" xfId="4930" xr:uid="{332943FB-2A3E-4065-9693-E691AB8A8133}"/>
    <cellStyle name="Įprastas 5 2 3 5 6_8 priedas" xfId="8956" xr:uid="{8F10FB26-FD4A-45DE-B525-301CEA96A9AE}"/>
    <cellStyle name="Įprastas 5 2 3 5 7" xfId="6658" xr:uid="{C1CF7330-1DAE-4B0A-9DAE-8880F337600C}"/>
    <cellStyle name="Įprastas 5 2 3 5 8" xfId="3202" xr:uid="{13801D34-3448-400F-99A2-488257CCB18F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 2 2" xfId="1614" xr:uid="{AEF02287-645E-450B-92D8-A068C9B06138}"/>
    <cellStyle name="Įprastas 5 2 3 6 2 2 2 2" xfId="6322" xr:uid="{7326648A-2D7E-486D-B1BC-68AFD3F5C17F}"/>
    <cellStyle name="Įprastas 5 2 3 6 2 2 2 3" xfId="8050" xr:uid="{714E5855-EC64-4B4D-A201-8DEC49A0B1A5}"/>
    <cellStyle name="Įprastas 5 2 3 6 2 2 2 4" xfId="4594" xr:uid="{D283ECD4-2A67-4147-8FCB-CAA80F7D18C9}"/>
    <cellStyle name="Įprastas 5 2 3 6 2 2 2_8 priedas" xfId="8958" xr:uid="{22989F95-0674-4651-B502-402322582506}"/>
    <cellStyle name="Įprastas 5 2 3 6 2 2 3" xfId="2866" xr:uid="{20729905-6101-40D0-9A5E-DE554D4E972F}"/>
    <cellStyle name="Įprastas 5 2 3 6 2 2 3 2" xfId="5458" xr:uid="{243F8FA9-3167-4707-9B1F-77D77C9591CA}"/>
    <cellStyle name="Įprastas 5 2 3 6 2 2 3_8 priedas" xfId="8959" xr:uid="{FEE4DCDC-2FA1-4099-B8E9-B1E696E2932D}"/>
    <cellStyle name="Įprastas 5 2 3 6 2 2 4" xfId="7186" xr:uid="{BE5D2781-9969-4309-98AD-538A49DC9784}"/>
    <cellStyle name="Įprastas 5 2 3 6 2 2 5" xfId="3730" xr:uid="{CB428EC0-6070-4FBA-9FFF-2A6CD54527DA}"/>
    <cellStyle name="Įprastas 5 2 3 6 2 2_8 priedas" xfId="8957" xr:uid="{C1ED7C51-1262-4F3C-9410-9F6060D425F4}"/>
    <cellStyle name="Įprastas 5 2 3 6 2 3" xfId="1615" xr:uid="{800CF4B0-8DD8-442F-AECA-BEE41E458FA6}"/>
    <cellStyle name="Įprastas 5 2 3 6 2 3 2" xfId="5798" xr:uid="{DD54951C-9C20-4B56-86FC-5CC9A18CB857}"/>
    <cellStyle name="Įprastas 5 2 3 6 2 3 3" xfId="7526" xr:uid="{AD111BB0-755F-49B6-B72A-DEDF9797A502}"/>
    <cellStyle name="Įprastas 5 2 3 6 2 3 4" xfId="4070" xr:uid="{77FDCF53-7C3F-4AC8-BE68-7DEE713EB1A1}"/>
    <cellStyle name="Įprastas 5 2 3 6 2 3_8 priedas" xfId="8960" xr:uid="{D2507319-96E0-4391-8AC7-32FE68E313A7}"/>
    <cellStyle name="Įprastas 5 2 3 6 2 4" xfId="2342" xr:uid="{FE5C3C3B-8E41-4084-BE0A-ACDA6115C684}"/>
    <cellStyle name="Įprastas 5 2 3 6 2 4 2" xfId="4934" xr:uid="{F854B86E-A903-4F16-8153-CE10A0F43FC8}"/>
    <cellStyle name="Įprastas 5 2 3 6 2 4_8 priedas" xfId="8961" xr:uid="{430F4E94-FEBB-4C0B-A3C1-B03443DC008F}"/>
    <cellStyle name="Įprastas 5 2 3 6 2 5" xfId="6662" xr:uid="{F63F3EA8-6B7A-4583-8688-F9BB8BDE950B}"/>
    <cellStyle name="Įprastas 5 2 3 6 2 6" xfId="3206" xr:uid="{A928B269-56F9-4C4C-92A5-623B88431C02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 2 2" xfId="1616" xr:uid="{2B884BCF-B81A-4C6A-A617-888A61BC7603}"/>
    <cellStyle name="Įprastas 5 2 3 6 3 2 2 2" xfId="6466" xr:uid="{1DCC769D-D484-4615-9F35-5B5463734027}"/>
    <cellStyle name="Įprastas 5 2 3 6 3 2 2 3" xfId="8194" xr:uid="{1607B807-DC42-49DB-829D-0192E9ECDC05}"/>
    <cellStyle name="Įprastas 5 2 3 6 3 2 2 4" xfId="4738" xr:uid="{7D796B79-5D43-4694-9C07-8BBB78DA330E}"/>
    <cellStyle name="Įprastas 5 2 3 6 3 2 2_8 priedas" xfId="8963" xr:uid="{E2098E23-3C57-4156-A8D3-359677966A39}"/>
    <cellStyle name="Įprastas 5 2 3 6 3 2 3" xfId="3010" xr:uid="{1DC7BEBD-9C20-4EA6-B4AF-F2EBF69F97A0}"/>
    <cellStyle name="Įprastas 5 2 3 6 3 2 3 2" xfId="5602" xr:uid="{863367FE-F43E-4D4D-8E1E-F8976759F7D4}"/>
    <cellStyle name="Įprastas 5 2 3 6 3 2 3_8 priedas" xfId="8964" xr:uid="{137E9C51-8AF1-4CB9-89F0-C975EB703428}"/>
    <cellStyle name="Įprastas 5 2 3 6 3 2 4" xfId="7330" xr:uid="{4544EFD5-9AA7-4245-AEA3-224CA34ABD8E}"/>
    <cellStyle name="Įprastas 5 2 3 6 3 2 5" xfId="3874" xr:uid="{B20F2764-3EA1-422C-AF60-F234C8691D6A}"/>
    <cellStyle name="Įprastas 5 2 3 6 3 2_8 priedas" xfId="8962" xr:uid="{468D0C91-D521-4856-AA7A-9FD373DF8A52}"/>
    <cellStyle name="Įprastas 5 2 3 6 3 3" xfId="1617" xr:uid="{EC2A4FE5-5602-4D19-843D-919617FABF2B}"/>
    <cellStyle name="Įprastas 5 2 3 6 3 3 2" xfId="5799" xr:uid="{EE2D1437-7DB8-4E2A-B02C-28C41928C463}"/>
    <cellStyle name="Įprastas 5 2 3 6 3 3 3" xfId="7527" xr:uid="{C44295C0-1E64-4CE5-A3F6-300ED9768B33}"/>
    <cellStyle name="Įprastas 5 2 3 6 3 3 4" xfId="4071" xr:uid="{6AC9EF2F-C0BA-4E03-8DCA-47AA8C477E89}"/>
    <cellStyle name="Įprastas 5 2 3 6 3 3_8 priedas" xfId="8965" xr:uid="{A5D27FDB-CD8F-46FC-892D-B69A44D10EA5}"/>
    <cellStyle name="Įprastas 5 2 3 6 3 4" xfId="2343" xr:uid="{AE12CECA-BC21-42BB-9640-56ED1B2C82BF}"/>
    <cellStyle name="Įprastas 5 2 3 6 3 4 2" xfId="4935" xr:uid="{430B6BAA-7580-4FFB-86ED-616E30C51F41}"/>
    <cellStyle name="Įprastas 5 2 3 6 3 4_8 priedas" xfId="8966" xr:uid="{244ABEF4-B813-4CE2-B654-A24110482670}"/>
    <cellStyle name="Įprastas 5 2 3 6 3 5" xfId="6663" xr:uid="{7C504A0B-8788-4495-8D9B-7924CF6404CD}"/>
    <cellStyle name="Įprastas 5 2 3 6 3 6" xfId="3207" xr:uid="{7B6DBF96-5756-4399-B1FE-71CC0B3FCF0A}"/>
    <cellStyle name="Įprastas 5 2 3 6 3_8 priedas" xfId="1029" xr:uid="{00000000-0005-0000-0000-0000BD010000}"/>
    <cellStyle name="Įprastas 5 2 3 6 4" xfId="574" xr:uid="{00000000-0005-0000-0000-0000BE010000}"/>
    <cellStyle name="Įprastas 5 2 3 6 4 2" xfId="1618" xr:uid="{5EE8BA2C-715E-461F-9771-79523B4183F5}"/>
    <cellStyle name="Įprastas 5 2 3 6 4 2 2" xfId="6178" xr:uid="{D47FA7B4-8644-49EF-A93A-77223DA90031}"/>
    <cellStyle name="Įprastas 5 2 3 6 4 2 3" xfId="7906" xr:uid="{294D406A-7CE5-403A-A161-02FC6F406ADB}"/>
    <cellStyle name="Įprastas 5 2 3 6 4 2 4" xfId="4450" xr:uid="{5EB1DBD2-5EAC-4ACA-9ED5-1CEB3F28AB63}"/>
    <cellStyle name="Įprastas 5 2 3 6 4 2_8 priedas" xfId="8968" xr:uid="{7BFD5354-CAE2-4BDB-8AB0-A1DC545C3FDC}"/>
    <cellStyle name="Įprastas 5 2 3 6 4 3" xfId="2722" xr:uid="{3BBC257C-C719-42C4-A5DC-78ADA34B394C}"/>
    <cellStyle name="Įprastas 5 2 3 6 4 3 2" xfId="5314" xr:uid="{B8F08B75-A7C4-4067-89ED-4316162157CD}"/>
    <cellStyle name="Įprastas 5 2 3 6 4 3_8 priedas" xfId="8969" xr:uid="{C2EB6356-32C4-403E-BD06-3E5E7DB1883D}"/>
    <cellStyle name="Įprastas 5 2 3 6 4 4" xfId="7042" xr:uid="{1FC703DB-622C-4AA7-B27F-30D6CAE3ABD5}"/>
    <cellStyle name="Įprastas 5 2 3 6 4 5" xfId="3586" xr:uid="{2F805E2F-E02D-4FC7-9B18-F722AE5933E5}"/>
    <cellStyle name="Įprastas 5 2 3 6 4_8 priedas" xfId="8967" xr:uid="{FFF90D54-9899-463B-A53C-D28E8BA2C4E4}"/>
    <cellStyle name="Įprastas 5 2 3 6 5" xfId="1619" xr:uid="{E85E0AC9-30BC-4FAB-9D77-B02DDB637056}"/>
    <cellStyle name="Įprastas 5 2 3 6 5 2" xfId="5797" xr:uid="{0DACF6B7-201D-47C3-A71E-D9CD857E070C}"/>
    <cellStyle name="Įprastas 5 2 3 6 5 3" xfId="7525" xr:uid="{F339B78F-FD68-4D6B-8075-0F9D02457C6D}"/>
    <cellStyle name="Įprastas 5 2 3 6 5 4" xfId="4069" xr:uid="{C01F65A6-026B-4DF9-ACA7-79132CC43718}"/>
    <cellStyle name="Įprastas 5 2 3 6 5_8 priedas" xfId="8970" xr:uid="{A69638C6-34BF-435D-9B25-D47F031ED7BD}"/>
    <cellStyle name="Įprastas 5 2 3 6 6" xfId="2341" xr:uid="{ACEDB767-D7D2-488C-9913-4CA6FE717FCB}"/>
    <cellStyle name="Įprastas 5 2 3 6 6 2" xfId="4933" xr:uid="{260F0951-05D4-41C6-84F1-B246BEC020E8}"/>
    <cellStyle name="Įprastas 5 2 3 6 6_8 priedas" xfId="8971" xr:uid="{0CCDC249-E39B-47C5-8CE1-B2FEC8D50000}"/>
    <cellStyle name="Įprastas 5 2 3 6 7" xfId="6661" xr:uid="{D9653D9D-1849-4A91-AD52-1A9BD7340B63}"/>
    <cellStyle name="Įprastas 5 2 3 6 8" xfId="3205" xr:uid="{39B47F20-38A7-45A9-8A00-58E4103A08B6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 2 2" xfId="1620" xr:uid="{4BC3C0E4-8742-4054-B85C-84B3FADE3DED}"/>
    <cellStyle name="Įprastas 5 2 3 7 2 2 2" xfId="6226" xr:uid="{F5111327-BCCB-4A60-BA3F-9A902530120F}"/>
    <cellStyle name="Įprastas 5 2 3 7 2 2 3" xfId="7954" xr:uid="{ECA08C08-8EDB-4118-995D-F6D7F2888D23}"/>
    <cellStyle name="Įprastas 5 2 3 7 2 2 4" xfId="4498" xr:uid="{04D78B82-F0EF-45F2-8CF8-04DC0617151A}"/>
    <cellStyle name="Įprastas 5 2 3 7 2 2_8 priedas" xfId="8973" xr:uid="{C5E0588E-7B1B-4874-AFE0-2572BEFE0FD0}"/>
    <cellStyle name="Įprastas 5 2 3 7 2 3" xfId="2770" xr:uid="{541F853A-F4CC-4E42-A572-12BDBE3536CA}"/>
    <cellStyle name="Įprastas 5 2 3 7 2 3 2" xfId="5362" xr:uid="{642F5F44-FC6E-41B4-96F1-E2EDC9008A71}"/>
    <cellStyle name="Įprastas 5 2 3 7 2 3_8 priedas" xfId="8974" xr:uid="{B9FEF116-E940-41B2-A605-B113F217BB09}"/>
    <cellStyle name="Įprastas 5 2 3 7 2 4" xfId="7090" xr:uid="{9CDB4E43-FE08-4650-A41E-2F297D64B2A5}"/>
    <cellStyle name="Įprastas 5 2 3 7 2 5" xfId="3634" xr:uid="{273CECD6-5AC6-4687-A31E-2AFA99415AA0}"/>
    <cellStyle name="Įprastas 5 2 3 7 2_8 priedas" xfId="8972" xr:uid="{CAF3DBC9-5DDC-40C8-A1EF-A84E79FAD929}"/>
    <cellStyle name="Įprastas 5 2 3 7 3" xfId="1621" xr:uid="{6D0F875A-E1E1-4E3B-A15C-90F983388254}"/>
    <cellStyle name="Įprastas 5 2 3 7 3 2" xfId="5800" xr:uid="{DE215DAC-E0F1-4F14-A5FA-90DD99B7F829}"/>
    <cellStyle name="Įprastas 5 2 3 7 3 3" xfId="7528" xr:uid="{D3261F56-046C-4914-8501-76792479D6F9}"/>
    <cellStyle name="Įprastas 5 2 3 7 3 4" xfId="4072" xr:uid="{00CD5657-67EF-4C94-AA49-45F2C66E3951}"/>
    <cellStyle name="Įprastas 5 2 3 7 3_8 priedas" xfId="8975" xr:uid="{E586C638-FE25-43C7-BC61-13F1CAF5D40F}"/>
    <cellStyle name="Įprastas 5 2 3 7 4" xfId="2344" xr:uid="{5589ADBE-8624-4C6D-B2D6-DC62D463091D}"/>
    <cellStyle name="Įprastas 5 2 3 7 4 2" xfId="4936" xr:uid="{F3B993FA-CF91-4049-B549-F4EA91A1643A}"/>
    <cellStyle name="Įprastas 5 2 3 7 4_8 priedas" xfId="8976" xr:uid="{77BD8521-BD98-4F35-BCFB-345BFE1CFFE2}"/>
    <cellStyle name="Įprastas 5 2 3 7 5" xfId="6664" xr:uid="{142B6B44-7CCE-405F-B781-C59EDFF01FBA}"/>
    <cellStyle name="Įprastas 5 2 3 7 6" xfId="3208" xr:uid="{B5C1EE0B-7307-4BEA-BCAE-4112CB1A4CD1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 2 2" xfId="1622" xr:uid="{ACE2E891-4ADB-4419-9C86-EE9B332AB80A}"/>
    <cellStyle name="Įprastas 5 2 3 8 2 2 2" xfId="6370" xr:uid="{C7AB4764-A9AF-476C-8E72-5C7E5F503D28}"/>
    <cellStyle name="Įprastas 5 2 3 8 2 2 3" xfId="8098" xr:uid="{7EBAE433-8EA4-42CD-8A93-85C4C5D8CA04}"/>
    <cellStyle name="Įprastas 5 2 3 8 2 2 4" xfId="4642" xr:uid="{2B44D602-13D6-40E9-8734-9B3E3DBE72EB}"/>
    <cellStyle name="Įprastas 5 2 3 8 2 2_8 priedas" xfId="8978" xr:uid="{DC5905A2-9F71-4312-A299-D4EA96B639AD}"/>
    <cellStyle name="Įprastas 5 2 3 8 2 3" xfId="2914" xr:uid="{6FABDBE9-69DB-47D8-AE70-AB9AA23D2081}"/>
    <cellStyle name="Įprastas 5 2 3 8 2 3 2" xfId="5506" xr:uid="{01F1C5BF-62CB-41FA-8565-7AD9972EE013}"/>
    <cellStyle name="Įprastas 5 2 3 8 2 3_8 priedas" xfId="8979" xr:uid="{D9B18468-C345-4B52-B460-9EBB5F58590E}"/>
    <cellStyle name="Įprastas 5 2 3 8 2 4" xfId="7234" xr:uid="{189638CE-A55E-4401-B096-BC4ADA8A17C0}"/>
    <cellStyle name="Įprastas 5 2 3 8 2 5" xfId="3778" xr:uid="{C4331468-5D29-4F99-8F90-9D8801D10E3D}"/>
    <cellStyle name="Įprastas 5 2 3 8 2_8 priedas" xfId="8977" xr:uid="{392D9E35-B0A9-453B-B186-5975A0ACF879}"/>
    <cellStyle name="Įprastas 5 2 3 8 3" xfId="1623" xr:uid="{A25131C0-69AB-4BE0-A1BF-C246DDBBB490}"/>
    <cellStyle name="Įprastas 5 2 3 8 3 2" xfId="5801" xr:uid="{BFEF5E57-6399-42C6-90B2-840B6976B703}"/>
    <cellStyle name="Įprastas 5 2 3 8 3 3" xfId="7529" xr:uid="{DEB3DC2B-BF90-4EAA-BE0D-E7784FE7A2D4}"/>
    <cellStyle name="Įprastas 5 2 3 8 3 4" xfId="4073" xr:uid="{E199866A-DD0A-467F-9080-89DC2DC18D40}"/>
    <cellStyle name="Įprastas 5 2 3 8 3_8 priedas" xfId="8980" xr:uid="{A905B330-2538-40E8-84E0-230910316445}"/>
    <cellStyle name="Įprastas 5 2 3 8 4" xfId="2345" xr:uid="{C7FF06A6-112D-4C37-A0B4-5F1A0A222A61}"/>
    <cellStyle name="Įprastas 5 2 3 8 4 2" xfId="4937" xr:uid="{A9386CE2-BD19-4E91-A7F5-5104861F40A5}"/>
    <cellStyle name="Įprastas 5 2 3 8 4_8 priedas" xfId="8981" xr:uid="{F9BA2C08-D8CD-4325-A667-374A160AC56B}"/>
    <cellStyle name="Įprastas 5 2 3 8 5" xfId="6665" xr:uid="{5EB74DF4-F016-4C86-85E2-F0382CC59D30}"/>
    <cellStyle name="Įprastas 5 2 3 8 6" xfId="3209" xr:uid="{2D234557-EF57-49A6-9E81-318299B3BFCB}"/>
    <cellStyle name="Įprastas 5 2 3 8_8 priedas" xfId="1117" xr:uid="{00000000-0005-0000-0000-0000C5010000}"/>
    <cellStyle name="Įprastas 5 2 3 9" xfId="478" xr:uid="{00000000-0005-0000-0000-0000C6010000}"/>
    <cellStyle name="Įprastas 5 2 3 9 2" xfId="1624" xr:uid="{9F13BB72-DC82-4FD0-832F-931457957906}"/>
    <cellStyle name="Įprastas 5 2 3 9 2 2" xfId="6082" xr:uid="{8F4A539C-CB8E-4514-9E41-DF5950B0777F}"/>
    <cellStyle name="Įprastas 5 2 3 9 2 3" xfId="7810" xr:uid="{629892EA-C7F0-476F-80D8-1FF62A3855DA}"/>
    <cellStyle name="Įprastas 5 2 3 9 2 4" xfId="4354" xr:uid="{FEA974ED-ED05-43F4-9E11-E620B822E89C}"/>
    <cellStyle name="Įprastas 5 2 3 9 2_8 priedas" xfId="8983" xr:uid="{F3DF71F5-32B0-4313-A76A-71452AEFEAA6}"/>
    <cellStyle name="Įprastas 5 2 3 9 3" xfId="2626" xr:uid="{205A5817-878A-49AB-8CE0-4CAD95A8B914}"/>
    <cellStyle name="Įprastas 5 2 3 9 3 2" xfId="5218" xr:uid="{2449F2A0-CBEC-47F3-9CEA-D1690C1B2EC6}"/>
    <cellStyle name="Įprastas 5 2 3 9 3_8 priedas" xfId="8984" xr:uid="{E270E63E-D4B6-4ED5-A50C-2A149C0E3C96}"/>
    <cellStyle name="Įprastas 5 2 3 9 4" xfId="6946" xr:uid="{5ECEAFFB-A0F0-445C-B45D-6FF2B651FEFE}"/>
    <cellStyle name="Įprastas 5 2 3 9 5" xfId="3490" xr:uid="{93B18C9D-E7AA-40D4-9A5F-811F355C7F1D}"/>
    <cellStyle name="Įprastas 5 2 3 9_8 priedas" xfId="8982" xr:uid="{AED86D8C-CE63-46C7-8A88-34711D989AAE}"/>
    <cellStyle name="Įprastas 5 2 3_8 priedas" xfId="29" xr:uid="{00000000-0005-0000-0000-0000C7010000}"/>
    <cellStyle name="Įprastas 5 2 4" xfId="23" xr:uid="{00000000-0005-0000-0000-0000C8010000}"/>
    <cellStyle name="Įprastas 5 2 4 10" xfId="2198" xr:uid="{69CE9EB9-6A7A-42BA-B54C-7CD780ACC2A3}"/>
    <cellStyle name="Įprastas 5 2 4 10 2" xfId="4790" xr:uid="{E85CD99B-7C38-41EF-A88D-F1CDFC187FC6}"/>
    <cellStyle name="Įprastas 5 2 4 10_8 priedas" xfId="8985" xr:uid="{CCD48BBE-1DDF-486A-8208-B604E04FCA54}"/>
    <cellStyle name="Įprastas 5 2 4 11" xfId="6518" xr:uid="{216DBC13-2AC5-4968-B9BB-80B4C9EF02BB}"/>
    <cellStyle name="Įprastas 5 2 4 12" xfId="3062" xr:uid="{F219D5D4-1A5E-4E7C-B6DA-D329883CC070}"/>
    <cellStyle name="Įprastas 5 2 4 2" xfId="180" xr:uid="{00000000-0005-0000-0000-0000C9010000}"/>
    <cellStyle name="Įprastas 5 2 4 2 10" xfId="6666" xr:uid="{48FB3433-AC54-4617-8821-5878E6CF1545}"/>
    <cellStyle name="Įprastas 5 2 4 2 11" xfId="3210" xr:uid="{2072CCB8-240F-4922-8CED-C9A50A3CC2BF}"/>
    <cellStyle name="Įprastas 5 2 4 2 2" xfId="181" xr:uid="{00000000-0005-0000-0000-0000CA010000}"/>
    <cellStyle name="Įprastas 5 2 4 2 2 10" xfId="3211" xr:uid="{6FB756D9-BA0F-494A-B0BD-75FD1A4C69B8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 2 2" xfId="1625" xr:uid="{F3168E64-47FC-4B3B-95D8-60A28325DCED}"/>
    <cellStyle name="Įprastas 5 2 4 2 2 2 2 2 2 2" xfId="6314" xr:uid="{2F2F349F-80FF-46C5-944A-9B8549E24D3A}"/>
    <cellStyle name="Įprastas 5 2 4 2 2 2 2 2 2 3" xfId="8042" xr:uid="{E72C2A3A-F664-4EFE-BF8E-B56D0835DD1F}"/>
    <cellStyle name="Įprastas 5 2 4 2 2 2 2 2 2 4" xfId="4586" xr:uid="{FC37C6A1-BB6A-4487-A15D-739EB800062C}"/>
    <cellStyle name="Įprastas 5 2 4 2 2 2 2 2 2_8 priedas" xfId="8987" xr:uid="{6F3CAA86-AEF6-4804-9E11-259165FF5B49}"/>
    <cellStyle name="Įprastas 5 2 4 2 2 2 2 2 3" xfId="2858" xr:uid="{1D692EBC-FB01-4D1D-BDE3-C1C46670FE7D}"/>
    <cellStyle name="Įprastas 5 2 4 2 2 2 2 2 3 2" xfId="5450" xr:uid="{A5EB971E-19A5-4B43-9B5B-4A5F4AEB5E02}"/>
    <cellStyle name="Įprastas 5 2 4 2 2 2 2 2 3_8 priedas" xfId="8988" xr:uid="{C5AD92B7-D7D7-41D6-B995-C9E3D507EF23}"/>
    <cellStyle name="Įprastas 5 2 4 2 2 2 2 2 4" xfId="7178" xr:uid="{AFB1F4DE-7D6F-4DD5-BF33-3F845773CF5E}"/>
    <cellStyle name="Įprastas 5 2 4 2 2 2 2 2 5" xfId="3722" xr:uid="{75491F0E-05AE-4955-8E4B-B983E04F640A}"/>
    <cellStyle name="Įprastas 5 2 4 2 2 2 2 2_8 priedas" xfId="8986" xr:uid="{F689FFD3-83C6-4FF1-8F29-E720AF1A09A7}"/>
    <cellStyle name="Įprastas 5 2 4 2 2 2 2 3" xfId="1626" xr:uid="{1C9DDEF7-A78F-429C-90A7-67882B178D1F}"/>
    <cellStyle name="Įprastas 5 2 4 2 2 2 2 3 2" xfId="5805" xr:uid="{AF979B13-CE19-41EF-9F0D-1A358D785F5E}"/>
    <cellStyle name="Įprastas 5 2 4 2 2 2 2 3 3" xfId="7533" xr:uid="{1DE8642A-B74A-4632-A4F5-D7898DE32111}"/>
    <cellStyle name="Įprastas 5 2 4 2 2 2 2 3 4" xfId="4077" xr:uid="{739146CF-0560-47B7-94F4-4DE7E7CDE370}"/>
    <cellStyle name="Įprastas 5 2 4 2 2 2 2 3_8 priedas" xfId="8989" xr:uid="{D4600DB6-84A2-410A-B931-C1B5CD5E6248}"/>
    <cellStyle name="Įprastas 5 2 4 2 2 2 2 4" xfId="2349" xr:uid="{509ED5AB-8023-4F17-8879-D6FCF39F900C}"/>
    <cellStyle name="Įprastas 5 2 4 2 2 2 2 4 2" xfId="4941" xr:uid="{AEA8C4A4-D14D-4169-AD76-0083DA9F6505}"/>
    <cellStyle name="Įprastas 5 2 4 2 2 2 2 4_8 priedas" xfId="8990" xr:uid="{77A69339-DE34-4409-8979-0A113CEEAA7E}"/>
    <cellStyle name="Įprastas 5 2 4 2 2 2 2 5" xfId="6669" xr:uid="{94F71716-4B74-46DB-9F44-AAF92ACFC1A1}"/>
    <cellStyle name="Įprastas 5 2 4 2 2 2 2 6" xfId="3213" xr:uid="{1091A19D-7050-4315-A785-9E3206CDAE2B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 2 2" xfId="1627" xr:uid="{DC9E9E6C-07D5-4F9C-831E-F5BFD030DBA5}"/>
    <cellStyle name="Įprastas 5 2 4 2 2 2 3 2 2 2" xfId="6458" xr:uid="{115EB872-2890-4A2C-AD33-E4B999D7AC8E}"/>
    <cellStyle name="Įprastas 5 2 4 2 2 2 3 2 2 3" xfId="8186" xr:uid="{37A10CE3-448E-4CC5-A427-00845C0FF9E2}"/>
    <cellStyle name="Įprastas 5 2 4 2 2 2 3 2 2 4" xfId="4730" xr:uid="{FFE7CA3F-93DE-4723-8A22-7924677051F1}"/>
    <cellStyle name="Įprastas 5 2 4 2 2 2 3 2 2_8 priedas" xfId="8992" xr:uid="{BC9187C1-B781-420C-BE7C-4ABDC2D4635D}"/>
    <cellStyle name="Įprastas 5 2 4 2 2 2 3 2 3" xfId="3002" xr:uid="{C29C70B7-27AA-4AA6-BEA5-8D3C438BB7D4}"/>
    <cellStyle name="Įprastas 5 2 4 2 2 2 3 2 3 2" xfId="5594" xr:uid="{74A0E269-4AFD-493A-BDF3-E99C9AAEB70F}"/>
    <cellStyle name="Įprastas 5 2 4 2 2 2 3 2 3_8 priedas" xfId="8993" xr:uid="{EAFE3613-4CE0-4466-BD94-0F7C4A6A5E77}"/>
    <cellStyle name="Įprastas 5 2 4 2 2 2 3 2 4" xfId="7322" xr:uid="{CF05A613-2A64-4E5F-A020-CE4639BDB385}"/>
    <cellStyle name="Įprastas 5 2 4 2 2 2 3 2 5" xfId="3866" xr:uid="{381AF812-B196-40B8-B299-7ACC9B4DA2A4}"/>
    <cellStyle name="Įprastas 5 2 4 2 2 2 3 2_8 priedas" xfId="8991" xr:uid="{917090D0-D52B-4B79-B5A8-FCDA59356AD1}"/>
    <cellStyle name="Įprastas 5 2 4 2 2 2 3 3" xfId="1628" xr:uid="{39344410-F401-40C6-940A-4774C4369B03}"/>
    <cellStyle name="Įprastas 5 2 4 2 2 2 3 3 2" xfId="5806" xr:uid="{CAB68242-5D4B-4DAD-AF7A-45EE64BFB0D5}"/>
    <cellStyle name="Įprastas 5 2 4 2 2 2 3 3 3" xfId="7534" xr:uid="{FBD73305-C31F-4754-8DB3-77CA8AC5F074}"/>
    <cellStyle name="Įprastas 5 2 4 2 2 2 3 3 4" xfId="4078" xr:uid="{806FD135-D9CA-4EC1-BBF0-AD102B086136}"/>
    <cellStyle name="Įprastas 5 2 4 2 2 2 3 3_8 priedas" xfId="8994" xr:uid="{4E1470FE-D150-4A91-B19F-2ECDDE60C9D4}"/>
    <cellStyle name="Įprastas 5 2 4 2 2 2 3 4" xfId="2350" xr:uid="{8EA6697C-8265-4963-811C-193F6367A350}"/>
    <cellStyle name="Įprastas 5 2 4 2 2 2 3 4 2" xfId="4942" xr:uid="{82E564DF-032A-4473-8125-84D698DE31AD}"/>
    <cellStyle name="Įprastas 5 2 4 2 2 2 3 4_8 priedas" xfId="8995" xr:uid="{39CE9B46-B410-476D-A4DB-3B811745D913}"/>
    <cellStyle name="Įprastas 5 2 4 2 2 2 3 5" xfId="6670" xr:uid="{DCE4F0DB-6CB6-4EE9-9970-AB9A66321CA9}"/>
    <cellStyle name="Įprastas 5 2 4 2 2 2 3 6" xfId="3214" xr:uid="{11842C0A-CD48-4D07-ABEE-AF9D5AE5EE2C}"/>
    <cellStyle name="Įprastas 5 2 4 2 2 2 3_8 priedas" xfId="1276" xr:uid="{00000000-0005-0000-0000-0000D1010000}"/>
    <cellStyle name="Įprastas 5 2 4 2 2 2 4" xfId="566" xr:uid="{00000000-0005-0000-0000-0000D2010000}"/>
    <cellStyle name="Įprastas 5 2 4 2 2 2 4 2" xfId="1629" xr:uid="{6B005D13-6654-44DB-B138-76B94C2581EE}"/>
    <cellStyle name="Įprastas 5 2 4 2 2 2 4 2 2" xfId="6170" xr:uid="{0555FF68-2318-4317-802F-DDA96D94FA40}"/>
    <cellStyle name="Įprastas 5 2 4 2 2 2 4 2 3" xfId="7898" xr:uid="{97607FA7-7C25-4D16-BF1A-DF2DCCE43753}"/>
    <cellStyle name="Įprastas 5 2 4 2 2 2 4 2 4" xfId="4442" xr:uid="{E7DC136B-140C-4F20-A6EF-A2D9760AFAE7}"/>
    <cellStyle name="Įprastas 5 2 4 2 2 2 4 2_8 priedas" xfId="8997" xr:uid="{948D1A40-F175-4E7F-923F-EE6DAA721F47}"/>
    <cellStyle name="Įprastas 5 2 4 2 2 2 4 3" xfId="2714" xr:uid="{F95E0E5B-44D5-409B-B687-2FD8E0070648}"/>
    <cellStyle name="Įprastas 5 2 4 2 2 2 4 3 2" xfId="5306" xr:uid="{7DE1522A-25AB-462A-881E-A24C4F2D15F0}"/>
    <cellStyle name="Įprastas 5 2 4 2 2 2 4 3_8 priedas" xfId="8998" xr:uid="{6B2A06D7-8D89-4BE1-8E51-8B2548E04649}"/>
    <cellStyle name="Įprastas 5 2 4 2 2 2 4 4" xfId="7034" xr:uid="{A34D84EF-4964-4FA1-9B83-D37B9490DC41}"/>
    <cellStyle name="Įprastas 5 2 4 2 2 2 4 5" xfId="3578" xr:uid="{B719BF07-3B47-49B9-BABA-0F37505BF985}"/>
    <cellStyle name="Įprastas 5 2 4 2 2 2 4_8 priedas" xfId="8996" xr:uid="{9CE0A161-61E2-4232-94FA-726330DDA2FE}"/>
    <cellStyle name="Įprastas 5 2 4 2 2 2 5" xfId="1630" xr:uid="{F29F7749-66FC-4B13-B7F2-1E84A9F35C3E}"/>
    <cellStyle name="Įprastas 5 2 4 2 2 2 5 2" xfId="5804" xr:uid="{6658490F-04DA-40DF-B7F6-3BF35D452824}"/>
    <cellStyle name="Įprastas 5 2 4 2 2 2 5 3" xfId="7532" xr:uid="{1AC0E3F0-A06D-43B9-B954-8F99A83638DC}"/>
    <cellStyle name="Įprastas 5 2 4 2 2 2 5 4" xfId="4076" xr:uid="{91A21950-8767-49B1-B63F-28EA769DE447}"/>
    <cellStyle name="Įprastas 5 2 4 2 2 2 5_8 priedas" xfId="8999" xr:uid="{25070998-4643-4A66-80D9-A196F3B435D5}"/>
    <cellStyle name="Įprastas 5 2 4 2 2 2 6" xfId="2348" xr:uid="{E4B77232-576B-48DB-89BB-BFC74296C7E1}"/>
    <cellStyle name="Įprastas 5 2 4 2 2 2 6 2" xfId="4940" xr:uid="{E9B8E361-8DB4-4756-882A-7CF9094BE9B2}"/>
    <cellStyle name="Įprastas 5 2 4 2 2 2 6_8 priedas" xfId="9000" xr:uid="{0637CB74-8D1E-424B-BA6E-8F0E5E75E795}"/>
    <cellStyle name="Įprastas 5 2 4 2 2 2 7" xfId="6668" xr:uid="{1270B2C2-2C17-4B69-B3FA-0A802E63C1F2}"/>
    <cellStyle name="Įprastas 5 2 4 2 2 2 8" xfId="3212" xr:uid="{EF2256A6-C7B2-441B-9571-2D1C765EB461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 2 2" xfId="1631" xr:uid="{7423353E-A491-41D7-8F1D-D13CA19CC573}"/>
    <cellStyle name="Įprastas 5 2 4 2 2 3 2 2 2 2" xfId="6362" xr:uid="{0F7292D8-F654-4AE0-BD8D-5857007CBD81}"/>
    <cellStyle name="Įprastas 5 2 4 2 2 3 2 2 2 3" xfId="8090" xr:uid="{413BF079-EA17-4CFE-9715-8C547D29A6FC}"/>
    <cellStyle name="Įprastas 5 2 4 2 2 3 2 2 2 4" xfId="4634" xr:uid="{1A1711CD-9715-4B4E-A317-D7D21EE12AF9}"/>
    <cellStyle name="Įprastas 5 2 4 2 2 3 2 2 2_8 priedas" xfId="9002" xr:uid="{EDCD3762-7F87-42BA-A624-B01489E347E1}"/>
    <cellStyle name="Įprastas 5 2 4 2 2 3 2 2 3" xfId="2906" xr:uid="{26EF321B-55FC-4E7C-82CB-99F773491FFB}"/>
    <cellStyle name="Įprastas 5 2 4 2 2 3 2 2 3 2" xfId="5498" xr:uid="{9DBFDAAA-E589-4B76-8558-201B5E7DFA11}"/>
    <cellStyle name="Įprastas 5 2 4 2 2 3 2 2 3_8 priedas" xfId="9003" xr:uid="{FAE815A9-4C8D-439E-A457-EC02DF0E92A1}"/>
    <cellStyle name="Įprastas 5 2 4 2 2 3 2 2 4" xfId="7226" xr:uid="{6C331C12-0768-4640-A1FA-3274003089A5}"/>
    <cellStyle name="Įprastas 5 2 4 2 2 3 2 2 5" xfId="3770" xr:uid="{992925D3-47CE-4068-B5AA-9C85E0FAE5C3}"/>
    <cellStyle name="Įprastas 5 2 4 2 2 3 2 2_8 priedas" xfId="9001" xr:uid="{43D7FC04-5E70-4B75-8EDD-20FB3C057C43}"/>
    <cellStyle name="Įprastas 5 2 4 2 2 3 2 3" xfId="1632" xr:uid="{6CC8DC00-6AAB-4F2B-939D-55F69530CFD5}"/>
    <cellStyle name="Įprastas 5 2 4 2 2 3 2 3 2" xfId="5808" xr:uid="{6B9EEC06-22EC-4FA4-9BA1-12E114E7E70D}"/>
    <cellStyle name="Įprastas 5 2 4 2 2 3 2 3 3" xfId="7536" xr:uid="{215BF3D6-DA14-4796-A4EB-E644CC63B710}"/>
    <cellStyle name="Įprastas 5 2 4 2 2 3 2 3 4" xfId="4080" xr:uid="{781DF6D8-48AD-485A-B861-BAF186D81CB0}"/>
    <cellStyle name="Įprastas 5 2 4 2 2 3 2 3_8 priedas" xfId="9004" xr:uid="{DA42AE52-02D5-40F1-8780-68A9B9F7B399}"/>
    <cellStyle name="Įprastas 5 2 4 2 2 3 2 4" xfId="2352" xr:uid="{32C40F08-C961-475C-ACD6-BC8501EC5186}"/>
    <cellStyle name="Įprastas 5 2 4 2 2 3 2 4 2" xfId="4944" xr:uid="{96648564-A191-41A6-B544-FA61A8732F60}"/>
    <cellStyle name="Įprastas 5 2 4 2 2 3 2 4_8 priedas" xfId="9005" xr:uid="{8FC54C7E-6DCB-4955-A6FC-541DD6386347}"/>
    <cellStyle name="Įprastas 5 2 4 2 2 3 2 5" xfId="6672" xr:uid="{031421BC-11F3-4DFF-80AD-745C75E3F74F}"/>
    <cellStyle name="Įprastas 5 2 4 2 2 3 2 6" xfId="3216" xr:uid="{363762F7-4866-4FCA-B322-231DD0B885A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 2 2" xfId="1633" xr:uid="{9D52AD99-0D65-47A7-9A01-7346CAFB1151}"/>
    <cellStyle name="Įprastas 5 2 4 2 2 3 3 2 2 2" xfId="6506" xr:uid="{46E2C35E-7A10-4F30-A39F-A3E0AEACC9F3}"/>
    <cellStyle name="Įprastas 5 2 4 2 2 3 3 2 2 3" xfId="8234" xr:uid="{FA0A4E5A-1462-499F-9C9F-202D77B6A77A}"/>
    <cellStyle name="Įprastas 5 2 4 2 2 3 3 2 2 4" xfId="4778" xr:uid="{D9FB3FFA-ADC7-4B45-9AB7-9D5AEBADC916}"/>
    <cellStyle name="Įprastas 5 2 4 2 2 3 3 2 2_8 priedas" xfId="9007" xr:uid="{A4493C40-712A-477C-A0AC-364EDF11283E}"/>
    <cellStyle name="Įprastas 5 2 4 2 2 3 3 2 3" xfId="3050" xr:uid="{E7AA2BC1-02AB-41A8-B715-662D531A334D}"/>
    <cellStyle name="Įprastas 5 2 4 2 2 3 3 2 3 2" xfId="5642" xr:uid="{2BEF3356-50FC-418A-A122-FC2D618402D9}"/>
    <cellStyle name="Įprastas 5 2 4 2 2 3 3 2 3_8 priedas" xfId="9008" xr:uid="{569BD157-BE7E-49D4-BE76-44792E0A8277}"/>
    <cellStyle name="Įprastas 5 2 4 2 2 3 3 2 4" xfId="7370" xr:uid="{A88289AC-C229-45FB-B3F0-3CC5C96BF001}"/>
    <cellStyle name="Įprastas 5 2 4 2 2 3 3 2 5" xfId="3914" xr:uid="{6733E3F6-E098-4498-A3BC-FCBD2E02BF84}"/>
    <cellStyle name="Įprastas 5 2 4 2 2 3 3 2_8 priedas" xfId="9006" xr:uid="{FA1ABC68-AD28-4B16-92A8-9DD95DFD3B53}"/>
    <cellStyle name="Įprastas 5 2 4 2 2 3 3 3" xfId="1634" xr:uid="{3EFB4271-87F1-49E1-8494-87A5DFE7237B}"/>
    <cellStyle name="Įprastas 5 2 4 2 2 3 3 3 2" xfId="5809" xr:uid="{15365EEC-3846-4690-A11E-E62A4811CAFE}"/>
    <cellStyle name="Įprastas 5 2 4 2 2 3 3 3 3" xfId="7537" xr:uid="{13FA5844-D93A-4EFD-8BE4-3FBA2CFDAEB0}"/>
    <cellStyle name="Įprastas 5 2 4 2 2 3 3 3 4" xfId="4081" xr:uid="{0A379FAF-8255-4D41-A5B5-9BC6DCFD818D}"/>
    <cellStyle name="Įprastas 5 2 4 2 2 3 3 3_8 priedas" xfId="9009" xr:uid="{82E5BE77-2282-4953-82F7-F771E0531E35}"/>
    <cellStyle name="Įprastas 5 2 4 2 2 3 3 4" xfId="2353" xr:uid="{CD2DCD65-9DCF-4755-B582-233E4386942B}"/>
    <cellStyle name="Įprastas 5 2 4 2 2 3 3 4 2" xfId="4945" xr:uid="{74D287B8-8627-4797-9512-4FD19C54E75D}"/>
    <cellStyle name="Įprastas 5 2 4 2 2 3 3 4_8 priedas" xfId="9010" xr:uid="{FD8CF7C9-4D72-4337-85E6-C673BD589B83}"/>
    <cellStyle name="Įprastas 5 2 4 2 2 3 3 5" xfId="6673" xr:uid="{94807201-F6E7-45A5-92F1-0AD41EA394E5}"/>
    <cellStyle name="Įprastas 5 2 4 2 2 3 3 6" xfId="3217" xr:uid="{EDBE5927-AFE0-4F93-B0F7-9CA413A515ED}"/>
    <cellStyle name="Įprastas 5 2 4 2 2 3 3_8 priedas" xfId="963" xr:uid="{00000000-0005-0000-0000-0000DA010000}"/>
    <cellStyle name="Įprastas 5 2 4 2 2 3 4" xfId="614" xr:uid="{00000000-0005-0000-0000-0000DB010000}"/>
    <cellStyle name="Įprastas 5 2 4 2 2 3 4 2" xfId="1635" xr:uid="{E7B31C5B-8030-404D-9CF3-736E78A4BF46}"/>
    <cellStyle name="Įprastas 5 2 4 2 2 3 4 2 2" xfId="6218" xr:uid="{6D973ED1-3EF9-407A-A1F5-8F28E20EB907}"/>
    <cellStyle name="Įprastas 5 2 4 2 2 3 4 2 3" xfId="7946" xr:uid="{E9FF3902-AF3A-4710-B264-25D079FE627C}"/>
    <cellStyle name="Įprastas 5 2 4 2 2 3 4 2 4" xfId="4490" xr:uid="{2C9E0D2A-7992-4F63-932F-F609C5036B9C}"/>
    <cellStyle name="Įprastas 5 2 4 2 2 3 4 2_8 priedas" xfId="9012" xr:uid="{125ABD9D-DA04-45C7-8470-BC8D3DBD1F9B}"/>
    <cellStyle name="Įprastas 5 2 4 2 2 3 4 3" xfId="2762" xr:uid="{9776051B-73A2-4C51-AECB-2E7BE801A14E}"/>
    <cellStyle name="Įprastas 5 2 4 2 2 3 4 3 2" xfId="5354" xr:uid="{D7C6E1B4-EE60-43F3-BDEA-A6B44F549512}"/>
    <cellStyle name="Įprastas 5 2 4 2 2 3 4 3_8 priedas" xfId="9013" xr:uid="{45A72E3C-336B-4860-92FC-3192E37DED51}"/>
    <cellStyle name="Įprastas 5 2 4 2 2 3 4 4" xfId="7082" xr:uid="{FC241A49-F875-499E-B7BC-B7F00ED9A9B4}"/>
    <cellStyle name="Įprastas 5 2 4 2 2 3 4 5" xfId="3626" xr:uid="{515471E9-3B1B-475D-B698-ED88E5C7E8C3}"/>
    <cellStyle name="Įprastas 5 2 4 2 2 3 4_8 priedas" xfId="9011" xr:uid="{47FAF3A5-1CFA-41F6-8D60-12CE080377EB}"/>
    <cellStyle name="Įprastas 5 2 4 2 2 3 5" xfId="1636" xr:uid="{AF204DD3-993B-4F0E-993F-A681E8190BFC}"/>
    <cellStyle name="Įprastas 5 2 4 2 2 3 5 2" xfId="5807" xr:uid="{0CAD639E-1C03-40AB-A871-6ACB00E3AFB8}"/>
    <cellStyle name="Įprastas 5 2 4 2 2 3 5 3" xfId="7535" xr:uid="{F2D06A72-694B-4043-B2EB-9C5C71355071}"/>
    <cellStyle name="Įprastas 5 2 4 2 2 3 5 4" xfId="4079" xr:uid="{347E7B63-C6A5-452F-86B2-EBA9E81F97CF}"/>
    <cellStyle name="Įprastas 5 2 4 2 2 3 5_8 priedas" xfId="9014" xr:uid="{670EE7D2-5E91-4312-82C5-EB238193D07B}"/>
    <cellStyle name="Įprastas 5 2 4 2 2 3 6" xfId="2351" xr:uid="{AE1B231C-8B81-41D9-84E8-3EF19FE6CBD3}"/>
    <cellStyle name="Įprastas 5 2 4 2 2 3 6 2" xfId="4943" xr:uid="{C3A98B6E-BEBC-4444-9E2D-A57F3DB55EFD}"/>
    <cellStyle name="Įprastas 5 2 4 2 2 3 6_8 priedas" xfId="9015" xr:uid="{E68E5384-FD18-45CA-903D-5271700B32ED}"/>
    <cellStyle name="Įprastas 5 2 4 2 2 3 7" xfId="6671" xr:uid="{9FB961CB-9F1F-4EE6-808F-32DBCC1C915A}"/>
    <cellStyle name="Įprastas 5 2 4 2 2 3 8" xfId="3215" xr:uid="{0EA913C1-30C0-4D2A-9E3A-AA5937CB5C42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 2 2" xfId="1637" xr:uid="{284E567E-FF5B-4877-BC65-A355D278771B}"/>
    <cellStyle name="Įprastas 5 2 4 2 2 4 2 2 2" xfId="6266" xr:uid="{E4CC1BEC-EBE1-4227-90B8-39CCB89DA0A3}"/>
    <cellStyle name="Įprastas 5 2 4 2 2 4 2 2 3" xfId="7994" xr:uid="{33D459A5-A805-4364-B78F-9E4F25639C02}"/>
    <cellStyle name="Įprastas 5 2 4 2 2 4 2 2 4" xfId="4538" xr:uid="{1E88F938-8001-4D80-8C10-F284247CDFBA}"/>
    <cellStyle name="Įprastas 5 2 4 2 2 4 2 2_8 priedas" xfId="9017" xr:uid="{2F188926-C095-40B6-AB67-B842E5498144}"/>
    <cellStyle name="Įprastas 5 2 4 2 2 4 2 3" xfId="2810" xr:uid="{98AC18E2-F282-4C31-9FA5-5B22754599BB}"/>
    <cellStyle name="Įprastas 5 2 4 2 2 4 2 3 2" xfId="5402" xr:uid="{491C3EB5-D46E-4BCC-A48B-AEF24BC56F45}"/>
    <cellStyle name="Įprastas 5 2 4 2 2 4 2 3_8 priedas" xfId="9018" xr:uid="{C85E5760-910E-44E8-ADDD-1235314209B4}"/>
    <cellStyle name="Įprastas 5 2 4 2 2 4 2 4" xfId="7130" xr:uid="{71F369D5-EDF3-4197-9E7A-B249D9063942}"/>
    <cellStyle name="Įprastas 5 2 4 2 2 4 2 5" xfId="3674" xr:uid="{87FBB6A8-71C4-40E8-8DB2-8918FC054D67}"/>
    <cellStyle name="Įprastas 5 2 4 2 2 4 2_8 priedas" xfId="9016" xr:uid="{9C576B67-D95C-4EA3-A197-D7BDDC19AD02}"/>
    <cellStyle name="Įprastas 5 2 4 2 2 4 3" xfId="1638" xr:uid="{164CD0E7-51BC-4586-9F31-0284B723C289}"/>
    <cellStyle name="Įprastas 5 2 4 2 2 4 3 2" xfId="5810" xr:uid="{82ECE6FD-6894-4028-8F0C-D7363E1A5F61}"/>
    <cellStyle name="Įprastas 5 2 4 2 2 4 3 3" xfId="7538" xr:uid="{EE7DFC57-91DC-46BC-B88E-CE386947EB51}"/>
    <cellStyle name="Įprastas 5 2 4 2 2 4 3 4" xfId="4082" xr:uid="{189958E3-DEFD-4289-B6BB-B25070EE4DE3}"/>
    <cellStyle name="Įprastas 5 2 4 2 2 4 3_8 priedas" xfId="9019" xr:uid="{A86E972F-645E-4ACA-8D2B-0F270A291EC8}"/>
    <cellStyle name="Įprastas 5 2 4 2 2 4 4" xfId="2354" xr:uid="{952F3D65-FC9B-43F7-8292-3496611CD744}"/>
    <cellStyle name="Įprastas 5 2 4 2 2 4 4 2" xfId="4946" xr:uid="{54ADDF8E-65E2-4A6B-AEAF-648EA4D0F69B}"/>
    <cellStyle name="Įprastas 5 2 4 2 2 4 4_8 priedas" xfId="9020" xr:uid="{3DE626F3-BD80-4E1A-8C20-E3650399BEE0}"/>
    <cellStyle name="Įprastas 5 2 4 2 2 4 5" xfId="6674" xr:uid="{2CDA15D4-09A3-497C-91AC-DF74E09BC6BA}"/>
    <cellStyle name="Įprastas 5 2 4 2 2 4 6" xfId="3218" xr:uid="{5DDD1E77-C106-466B-A9BF-B420B1085DBD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 2 2" xfId="1639" xr:uid="{D6E3A0BF-5B3A-4B1E-916C-1E62A77FC5B0}"/>
    <cellStyle name="Įprastas 5 2 4 2 2 5 2 2 2" xfId="6410" xr:uid="{F62138C9-8670-40D3-A061-F434810871A1}"/>
    <cellStyle name="Įprastas 5 2 4 2 2 5 2 2 3" xfId="8138" xr:uid="{F930D32C-560A-47C2-B327-E8318F1FE967}"/>
    <cellStyle name="Įprastas 5 2 4 2 2 5 2 2 4" xfId="4682" xr:uid="{A2FD351B-E6C0-49D9-8574-B34CC351759E}"/>
    <cellStyle name="Įprastas 5 2 4 2 2 5 2 2_8 priedas" xfId="9022" xr:uid="{1C100CFB-F1DC-452F-8165-3A3AF3A4F47E}"/>
    <cellStyle name="Įprastas 5 2 4 2 2 5 2 3" xfId="2954" xr:uid="{01C0FBD0-A30B-4E72-B843-E99381CE5CCC}"/>
    <cellStyle name="Įprastas 5 2 4 2 2 5 2 3 2" xfId="5546" xr:uid="{B7E281B3-F8AA-4823-9548-3C4761C5BD4F}"/>
    <cellStyle name="Įprastas 5 2 4 2 2 5 2 3_8 priedas" xfId="9023" xr:uid="{B582AD0E-1285-4C47-8AB1-AD55EF147CE8}"/>
    <cellStyle name="Įprastas 5 2 4 2 2 5 2 4" xfId="7274" xr:uid="{509075A0-0FB9-4629-99C2-ED14E284B980}"/>
    <cellStyle name="Įprastas 5 2 4 2 2 5 2 5" xfId="3818" xr:uid="{88881B93-BDBE-432A-93FB-BDFCB13DC1AA}"/>
    <cellStyle name="Įprastas 5 2 4 2 2 5 2_8 priedas" xfId="9021" xr:uid="{E861B2B3-E539-40E1-96C5-DA13B7B5DDA9}"/>
    <cellStyle name="Įprastas 5 2 4 2 2 5 3" xfId="1640" xr:uid="{27454829-2142-4AD5-B3BF-298F42BE8719}"/>
    <cellStyle name="Įprastas 5 2 4 2 2 5 3 2" xfId="5811" xr:uid="{F27AFF66-A4CE-4E5B-A0C8-8495BE480619}"/>
    <cellStyle name="Įprastas 5 2 4 2 2 5 3 3" xfId="7539" xr:uid="{0C199FEC-A478-4EE7-BDF5-6444CD087C81}"/>
    <cellStyle name="Įprastas 5 2 4 2 2 5 3 4" xfId="4083" xr:uid="{4F2EABB2-F15E-433B-856A-E84DF65BA92C}"/>
    <cellStyle name="Įprastas 5 2 4 2 2 5 3_8 priedas" xfId="9024" xr:uid="{CD0906A8-B5DA-4DDC-B543-E407919FAEB1}"/>
    <cellStyle name="Įprastas 5 2 4 2 2 5 4" xfId="2355" xr:uid="{BD55F845-1865-4ADE-A48B-304100B1C139}"/>
    <cellStyle name="Įprastas 5 2 4 2 2 5 4 2" xfId="4947" xr:uid="{D5A619CC-1F1E-4A2F-A4DA-0C6A4BAFA8E5}"/>
    <cellStyle name="Įprastas 5 2 4 2 2 5 4_8 priedas" xfId="9025" xr:uid="{63784673-C5B7-4CD5-9ABB-5BA2D6BBFC89}"/>
    <cellStyle name="Įprastas 5 2 4 2 2 5 5" xfId="6675" xr:uid="{542628FC-EAB9-431D-8A0A-C1A0DF0034BF}"/>
    <cellStyle name="Įprastas 5 2 4 2 2 5 6" xfId="3219" xr:uid="{45106F81-7F3D-40AD-AB64-9762134269C6}"/>
    <cellStyle name="Įprastas 5 2 4 2 2 5_8 priedas" xfId="917" xr:uid="{00000000-0005-0000-0000-0000E2010000}"/>
    <cellStyle name="Įprastas 5 2 4 2 2 6" xfId="518" xr:uid="{00000000-0005-0000-0000-0000E3010000}"/>
    <cellStyle name="Įprastas 5 2 4 2 2 6 2" xfId="1641" xr:uid="{88055B6E-B4D5-492A-B3DB-4C95031B1B75}"/>
    <cellStyle name="Įprastas 5 2 4 2 2 6 2 2" xfId="6122" xr:uid="{54349730-382C-41BB-ABE8-C2A8307B94E1}"/>
    <cellStyle name="Įprastas 5 2 4 2 2 6 2 3" xfId="7850" xr:uid="{E57ABC66-E8FD-48F2-9962-7414A6EA68AA}"/>
    <cellStyle name="Įprastas 5 2 4 2 2 6 2 4" xfId="4394" xr:uid="{F0021FA2-AFB6-46C0-A369-CBA44E4AB26A}"/>
    <cellStyle name="Įprastas 5 2 4 2 2 6 2_8 priedas" xfId="9027" xr:uid="{CFE9392C-1E15-41B6-A59F-7B946486BA92}"/>
    <cellStyle name="Įprastas 5 2 4 2 2 6 3" xfId="2666" xr:uid="{CAC0918D-58BF-4FF9-AA2E-756C6E95F443}"/>
    <cellStyle name="Įprastas 5 2 4 2 2 6 3 2" xfId="5258" xr:uid="{BCA67EC2-E54B-4BB9-84C9-6A6430480778}"/>
    <cellStyle name="Įprastas 5 2 4 2 2 6 3_8 priedas" xfId="9028" xr:uid="{6BE6B5DA-0727-4D2D-8A5E-D4BF01CF697A}"/>
    <cellStyle name="Įprastas 5 2 4 2 2 6 4" xfId="6986" xr:uid="{40A8199E-1938-46DC-AD60-56D5D0478956}"/>
    <cellStyle name="Įprastas 5 2 4 2 2 6 5" xfId="3530" xr:uid="{DAE237CF-790D-431B-8B1F-9F08DC85A349}"/>
    <cellStyle name="Įprastas 5 2 4 2 2 6_8 priedas" xfId="9026" xr:uid="{CA2D7F21-27EB-49FB-B5B3-727E4808BCE2}"/>
    <cellStyle name="Įprastas 5 2 4 2 2 7" xfId="1642" xr:uid="{6794C7E8-1CF9-40CB-B4B6-7C9FFC87D5EA}"/>
    <cellStyle name="Įprastas 5 2 4 2 2 7 2" xfId="5803" xr:uid="{E33965F0-0E39-4F41-A165-8533CD2BEDBD}"/>
    <cellStyle name="Įprastas 5 2 4 2 2 7 3" xfId="7531" xr:uid="{0D97DF9B-EB24-4363-847B-38D3DE0819B9}"/>
    <cellStyle name="Įprastas 5 2 4 2 2 7 4" xfId="4075" xr:uid="{BB4AD37D-91D7-42B3-8C92-CF47FAF54F4A}"/>
    <cellStyle name="Įprastas 5 2 4 2 2 7_8 priedas" xfId="9029" xr:uid="{E963DA0D-A7FA-4380-AB30-F1C589B6779F}"/>
    <cellStyle name="Įprastas 5 2 4 2 2 8" xfId="2347" xr:uid="{E34003D1-FBC1-4250-90E6-88FD275A79A9}"/>
    <cellStyle name="Įprastas 5 2 4 2 2 8 2" xfId="4939" xr:uid="{27FE6DA6-0819-4C01-9CA0-E16FB408A633}"/>
    <cellStyle name="Įprastas 5 2 4 2 2 8_8 priedas" xfId="9030" xr:uid="{2A8ECF97-29F7-4578-A4DB-19CBAB2FA4D7}"/>
    <cellStyle name="Įprastas 5 2 4 2 2 9" xfId="6667" xr:uid="{AC3353C0-0AC6-4437-821A-70E8D5CC8376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 2 2" xfId="1643" xr:uid="{384C535B-790B-49DC-A7CA-10FBB97E40D9}"/>
    <cellStyle name="Įprastas 5 2 4 2 3 2 2 2 2" xfId="6290" xr:uid="{B9099AF5-7DC0-4BEE-BC2A-EDDE8F678285}"/>
    <cellStyle name="Įprastas 5 2 4 2 3 2 2 2 3" xfId="8018" xr:uid="{4F7D5405-0104-4A9D-B956-977DD4B0FAD1}"/>
    <cellStyle name="Įprastas 5 2 4 2 3 2 2 2 4" xfId="4562" xr:uid="{95A92AAE-F6F1-4E35-9CA5-B16B0F140FDC}"/>
    <cellStyle name="Įprastas 5 2 4 2 3 2 2 2_8 priedas" xfId="9032" xr:uid="{E328B91D-55A4-4F2B-9DF4-980B7AAE40E8}"/>
    <cellStyle name="Įprastas 5 2 4 2 3 2 2 3" xfId="2834" xr:uid="{D4601EFA-537B-4340-8C72-A058D9B09A75}"/>
    <cellStyle name="Įprastas 5 2 4 2 3 2 2 3 2" xfId="5426" xr:uid="{02D16C33-3898-46A9-B468-90C5E46E2EBB}"/>
    <cellStyle name="Įprastas 5 2 4 2 3 2 2 3_8 priedas" xfId="9033" xr:uid="{F9EC8F29-4365-48CD-A8A7-C84E4D828055}"/>
    <cellStyle name="Įprastas 5 2 4 2 3 2 2 4" xfId="7154" xr:uid="{73A025CA-3524-4E16-BC49-42CA392F7ACE}"/>
    <cellStyle name="Įprastas 5 2 4 2 3 2 2 5" xfId="3698" xr:uid="{D8C812D2-8282-4ACA-B688-0409C246A53E}"/>
    <cellStyle name="Įprastas 5 2 4 2 3 2 2_8 priedas" xfId="9031" xr:uid="{170EA5F4-C0BE-4D8C-8E62-CC8E4E2E93EB}"/>
    <cellStyle name="Įprastas 5 2 4 2 3 2 3" xfId="1644" xr:uid="{47AF1743-A30D-412C-8E35-372D406BFDA9}"/>
    <cellStyle name="Įprastas 5 2 4 2 3 2 3 2" xfId="5813" xr:uid="{AEA5D021-4C1E-4148-B446-ED485FB422A2}"/>
    <cellStyle name="Įprastas 5 2 4 2 3 2 3 3" xfId="7541" xr:uid="{2B235B2B-D6CB-4432-B572-1347816B9E49}"/>
    <cellStyle name="Įprastas 5 2 4 2 3 2 3 4" xfId="4085" xr:uid="{855EA60D-C062-46C6-84ED-AD3D908B230A}"/>
    <cellStyle name="Įprastas 5 2 4 2 3 2 3_8 priedas" xfId="9034" xr:uid="{3A4FB59F-1C6E-4C3A-A116-32F247C81026}"/>
    <cellStyle name="Įprastas 5 2 4 2 3 2 4" xfId="2357" xr:uid="{1F6F4BF0-AD53-4E6A-8C2A-40BA510926BF}"/>
    <cellStyle name="Įprastas 5 2 4 2 3 2 4 2" xfId="4949" xr:uid="{254808DA-13B1-42A6-9458-2277B5811D79}"/>
    <cellStyle name="Įprastas 5 2 4 2 3 2 4_8 priedas" xfId="9035" xr:uid="{484FB9E0-7E48-44BC-B839-7D1A51544390}"/>
    <cellStyle name="Įprastas 5 2 4 2 3 2 5" xfId="6677" xr:uid="{64B66320-689B-45D4-B835-E789F19FCC61}"/>
    <cellStyle name="Įprastas 5 2 4 2 3 2 6" xfId="3221" xr:uid="{FD3500F1-248D-4F0D-8597-8624626E30A6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 2 2" xfId="1645" xr:uid="{EFD06C89-0343-4E31-86F7-104D581662AE}"/>
    <cellStyle name="Įprastas 5 2 4 2 3 3 2 2 2" xfId="6434" xr:uid="{0DD0CA9A-B295-4AF5-A98C-08D596349DFB}"/>
    <cellStyle name="Įprastas 5 2 4 2 3 3 2 2 3" xfId="8162" xr:uid="{9ADC56D5-F1EB-45EA-A64C-2C2F96721E3C}"/>
    <cellStyle name="Įprastas 5 2 4 2 3 3 2 2 4" xfId="4706" xr:uid="{0BA717F0-5B83-4C20-9437-6EBE42561A7F}"/>
    <cellStyle name="Įprastas 5 2 4 2 3 3 2 2_8 priedas" xfId="9037" xr:uid="{272B59FE-F08D-4B80-86D9-F33BE7CD04E4}"/>
    <cellStyle name="Įprastas 5 2 4 2 3 3 2 3" xfId="2978" xr:uid="{1BAE6614-802A-4079-B329-4273B40561FD}"/>
    <cellStyle name="Įprastas 5 2 4 2 3 3 2 3 2" xfId="5570" xr:uid="{BE1E572B-4286-4EC4-8B78-464EBA97CA9D}"/>
    <cellStyle name="Įprastas 5 2 4 2 3 3 2 3_8 priedas" xfId="9038" xr:uid="{A4DB85E1-02D1-46A7-91AF-F1A748C6AE83}"/>
    <cellStyle name="Įprastas 5 2 4 2 3 3 2 4" xfId="7298" xr:uid="{4C0573F7-CE7A-4167-B3CF-A40C54E1AE3D}"/>
    <cellStyle name="Įprastas 5 2 4 2 3 3 2 5" xfId="3842" xr:uid="{983D72A9-F517-401B-A560-C483F264CD4D}"/>
    <cellStyle name="Įprastas 5 2 4 2 3 3 2_8 priedas" xfId="9036" xr:uid="{3A1FDC5B-13D9-41FF-AAD1-08649158575F}"/>
    <cellStyle name="Įprastas 5 2 4 2 3 3 3" xfId="1646" xr:uid="{41155EFE-C73A-4928-820C-536276281A25}"/>
    <cellStyle name="Įprastas 5 2 4 2 3 3 3 2" xfId="5814" xr:uid="{EAA107EB-CDD4-4B3C-A58D-FF231DCFF165}"/>
    <cellStyle name="Įprastas 5 2 4 2 3 3 3 3" xfId="7542" xr:uid="{67C5BABD-257C-4D02-A42F-0CB9B42BA3CB}"/>
    <cellStyle name="Įprastas 5 2 4 2 3 3 3 4" xfId="4086" xr:uid="{1F81CA61-3BB9-4DC2-B9E4-1EFB842FE890}"/>
    <cellStyle name="Įprastas 5 2 4 2 3 3 3_8 priedas" xfId="9039" xr:uid="{507285DB-6FDD-4AE3-BA84-7C6A9FAF55A4}"/>
    <cellStyle name="Įprastas 5 2 4 2 3 3 4" xfId="2358" xr:uid="{966CE266-0D86-48AC-A6B3-383E71367C20}"/>
    <cellStyle name="Įprastas 5 2 4 2 3 3 4 2" xfId="4950" xr:uid="{070E202A-EB72-4BA2-B6B7-A110C230A265}"/>
    <cellStyle name="Įprastas 5 2 4 2 3 3 4_8 priedas" xfId="9040" xr:uid="{6667EF9A-DF5C-4A59-9063-21AADB2B6F71}"/>
    <cellStyle name="Įprastas 5 2 4 2 3 3 5" xfId="6678" xr:uid="{A7BF52E8-5015-49B5-BDC9-F6108D7FF803}"/>
    <cellStyle name="Įprastas 5 2 4 2 3 3 6" xfId="3222" xr:uid="{C75DB35D-0B8B-43EC-BA56-225F6C0DF0D9}"/>
    <cellStyle name="Įprastas 5 2 4 2 3 3_8 priedas" xfId="1192" xr:uid="{00000000-0005-0000-0000-0000EB010000}"/>
    <cellStyle name="Įprastas 5 2 4 2 3 4" xfId="542" xr:uid="{00000000-0005-0000-0000-0000EC010000}"/>
    <cellStyle name="Įprastas 5 2 4 2 3 4 2" xfId="1647" xr:uid="{D5C02EE8-3767-4792-B444-3EDCF010C5E7}"/>
    <cellStyle name="Įprastas 5 2 4 2 3 4 2 2" xfId="6146" xr:uid="{53884B2A-6CDB-40AF-82B8-9925859C359A}"/>
    <cellStyle name="Įprastas 5 2 4 2 3 4 2 3" xfId="7874" xr:uid="{6ADBFA51-5DA2-4389-A629-BD20FABBA947}"/>
    <cellStyle name="Įprastas 5 2 4 2 3 4 2 4" xfId="4418" xr:uid="{0D51DD04-5F74-4D03-8CF3-671103ED20B2}"/>
    <cellStyle name="Įprastas 5 2 4 2 3 4 2_8 priedas" xfId="9042" xr:uid="{22F46E06-1870-414F-A667-16D3E452855D}"/>
    <cellStyle name="Įprastas 5 2 4 2 3 4 3" xfId="2690" xr:uid="{8D16B1D8-2034-4207-8A13-D71F183A80B9}"/>
    <cellStyle name="Įprastas 5 2 4 2 3 4 3 2" xfId="5282" xr:uid="{00747D9F-3E5A-411A-8731-2E016DF7E1CB}"/>
    <cellStyle name="Įprastas 5 2 4 2 3 4 3_8 priedas" xfId="9043" xr:uid="{33A941F8-B347-49B5-98A5-22E035721001}"/>
    <cellStyle name="Įprastas 5 2 4 2 3 4 4" xfId="7010" xr:uid="{678F7F29-6AAA-4547-871B-BB20C1DF9FAB}"/>
    <cellStyle name="Įprastas 5 2 4 2 3 4 5" xfId="3554" xr:uid="{4CCB4BFF-E977-4557-AC71-A3D899655D1F}"/>
    <cellStyle name="Įprastas 5 2 4 2 3 4_8 priedas" xfId="9041" xr:uid="{82C01D33-EA77-4DC5-AD83-9E125B8B6F19}"/>
    <cellStyle name="Įprastas 5 2 4 2 3 5" xfId="1648" xr:uid="{38270530-D4F5-4A31-AACF-787971D7A210}"/>
    <cellStyle name="Įprastas 5 2 4 2 3 5 2" xfId="5812" xr:uid="{BE28625C-64F8-42A2-8AC4-21C1991407FB}"/>
    <cellStyle name="Įprastas 5 2 4 2 3 5 3" xfId="7540" xr:uid="{5C142F36-E0B7-48F8-824F-66D794A18A61}"/>
    <cellStyle name="Įprastas 5 2 4 2 3 5 4" xfId="4084" xr:uid="{1FBBBCA5-51FC-47E1-88D5-35411F786BC0}"/>
    <cellStyle name="Įprastas 5 2 4 2 3 5_8 priedas" xfId="9044" xr:uid="{A49FA132-A318-4551-A63D-48143E9DAE04}"/>
    <cellStyle name="Įprastas 5 2 4 2 3 6" xfId="2356" xr:uid="{0A5A0553-2BC8-4C5F-933A-AE5E222CED55}"/>
    <cellStyle name="Įprastas 5 2 4 2 3 6 2" xfId="4948" xr:uid="{9EF22234-6207-4D9B-BE58-67E6FA1CA34D}"/>
    <cellStyle name="Įprastas 5 2 4 2 3 6_8 priedas" xfId="9045" xr:uid="{E1EEEC7F-669E-458D-9093-C4F7C72D1824}"/>
    <cellStyle name="Įprastas 5 2 4 2 3 7" xfId="6676" xr:uid="{9A1F0389-5C9C-4FA0-977C-3D3F2700917F}"/>
    <cellStyle name="Įprastas 5 2 4 2 3 8" xfId="3220" xr:uid="{0F9BB45D-85C4-4D1C-BCF9-ABF30AAAC9A3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 2 2" xfId="1649" xr:uid="{B151792F-93E6-4820-A32C-22CF6CB5603C}"/>
    <cellStyle name="Įprastas 5 2 4 2 4 2 2 2 2" xfId="6338" xr:uid="{0A5B16AC-8852-48F2-8A83-4E82FA1835BA}"/>
    <cellStyle name="Įprastas 5 2 4 2 4 2 2 2 3" xfId="8066" xr:uid="{375DEC70-ECA7-4AE6-A5A2-8205C57BA2B4}"/>
    <cellStyle name="Įprastas 5 2 4 2 4 2 2 2 4" xfId="4610" xr:uid="{F8A0F434-55FA-4298-9D13-C1C333AA8C7F}"/>
    <cellStyle name="Įprastas 5 2 4 2 4 2 2 2_8 priedas" xfId="9047" xr:uid="{B2358C40-855C-476C-935D-955FE818C261}"/>
    <cellStyle name="Įprastas 5 2 4 2 4 2 2 3" xfId="2882" xr:uid="{265A0E62-3D21-4F3A-AB2F-97C5657A7DF4}"/>
    <cellStyle name="Įprastas 5 2 4 2 4 2 2 3 2" xfId="5474" xr:uid="{4E65F8A4-5627-4C61-A67C-85C01F85018F}"/>
    <cellStyle name="Įprastas 5 2 4 2 4 2 2 3_8 priedas" xfId="9048" xr:uid="{333F9342-ACEF-4197-B9BB-960270D3415D}"/>
    <cellStyle name="Įprastas 5 2 4 2 4 2 2 4" xfId="7202" xr:uid="{056C7CC7-C4B7-4D58-9B3E-94EB1AAA4640}"/>
    <cellStyle name="Įprastas 5 2 4 2 4 2 2 5" xfId="3746" xr:uid="{981BCFF4-057A-4EF4-9E9A-D4E04328A7CB}"/>
    <cellStyle name="Įprastas 5 2 4 2 4 2 2_8 priedas" xfId="9046" xr:uid="{93DD3FDF-F9B7-402A-8C90-40726E25E23D}"/>
    <cellStyle name="Įprastas 5 2 4 2 4 2 3" xfId="1650" xr:uid="{E35655F2-44A6-4918-9A32-B0159E7B9A24}"/>
    <cellStyle name="Įprastas 5 2 4 2 4 2 3 2" xfId="5816" xr:uid="{90AC7604-3830-44B3-8AF3-5895756D538B}"/>
    <cellStyle name="Įprastas 5 2 4 2 4 2 3 3" xfId="7544" xr:uid="{1B3DF604-03DB-4775-8470-4B2E44762C4B}"/>
    <cellStyle name="Įprastas 5 2 4 2 4 2 3 4" xfId="4088" xr:uid="{779982BC-EE4F-43A4-AC19-3FCD0722B3C3}"/>
    <cellStyle name="Įprastas 5 2 4 2 4 2 3_8 priedas" xfId="9049" xr:uid="{6CD88830-C028-466C-B1E0-A18A72468FD3}"/>
    <cellStyle name="Įprastas 5 2 4 2 4 2 4" xfId="2360" xr:uid="{43EA3A50-2036-4BEE-9C7C-013E580B679A}"/>
    <cellStyle name="Įprastas 5 2 4 2 4 2 4 2" xfId="4952" xr:uid="{6A28B46A-E908-41A2-9324-B1D0E61F5557}"/>
    <cellStyle name="Įprastas 5 2 4 2 4 2 4_8 priedas" xfId="9050" xr:uid="{B15C5E20-9E6F-4DBA-82DA-1A73C7EFEDB4}"/>
    <cellStyle name="Įprastas 5 2 4 2 4 2 5" xfId="6680" xr:uid="{221AB2E4-8F32-44C4-B21C-A0D1EB70BAD4}"/>
    <cellStyle name="Įprastas 5 2 4 2 4 2 6" xfId="3224" xr:uid="{2ADD9599-510A-4001-8932-D5F58C0377CE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 2 2" xfId="1651" xr:uid="{68752074-9B49-4D69-AACA-2AF03D34E204}"/>
    <cellStyle name="Įprastas 5 2 4 2 4 3 2 2 2" xfId="6482" xr:uid="{851A3C4E-98FD-466C-8C62-17BFA5D2F657}"/>
    <cellStyle name="Įprastas 5 2 4 2 4 3 2 2 3" xfId="8210" xr:uid="{9573D1EA-354D-419C-97F4-0E74B502C2C8}"/>
    <cellStyle name="Įprastas 5 2 4 2 4 3 2 2 4" xfId="4754" xr:uid="{6E7B0040-FD64-4924-8F3C-5ABDF5A67FCD}"/>
    <cellStyle name="Įprastas 5 2 4 2 4 3 2 2_8 priedas" xfId="9052" xr:uid="{ADC3EEA0-9502-4C07-BF55-819223981585}"/>
    <cellStyle name="Įprastas 5 2 4 2 4 3 2 3" xfId="3026" xr:uid="{E915F54A-AD5D-4663-9B4D-218F67A9316D}"/>
    <cellStyle name="Įprastas 5 2 4 2 4 3 2 3 2" xfId="5618" xr:uid="{F771314F-BFDF-4689-B812-73972445745C}"/>
    <cellStyle name="Įprastas 5 2 4 2 4 3 2 3_8 priedas" xfId="9053" xr:uid="{0619A5CE-1880-40F8-91DC-31127E63F620}"/>
    <cellStyle name="Įprastas 5 2 4 2 4 3 2 4" xfId="7346" xr:uid="{A839B87B-D6E4-40F7-A030-89EFF581E1F0}"/>
    <cellStyle name="Įprastas 5 2 4 2 4 3 2 5" xfId="3890" xr:uid="{42C7B808-4522-4D11-8DE1-85F822B5670A}"/>
    <cellStyle name="Įprastas 5 2 4 2 4 3 2_8 priedas" xfId="9051" xr:uid="{CDE97CD7-8BAB-438B-B451-B6BA389A5541}"/>
    <cellStyle name="Įprastas 5 2 4 2 4 3 3" xfId="1652" xr:uid="{3ECC2BA1-7175-44BF-815F-1172E32CD6EB}"/>
    <cellStyle name="Įprastas 5 2 4 2 4 3 3 2" xfId="5817" xr:uid="{DCC78AFD-3CF0-4FB6-82C2-41D402B5A317}"/>
    <cellStyle name="Įprastas 5 2 4 2 4 3 3 3" xfId="7545" xr:uid="{D91FDA2E-BF6C-4BA0-AC02-E54DDCB60C1E}"/>
    <cellStyle name="Įprastas 5 2 4 2 4 3 3 4" xfId="4089" xr:uid="{A7FE5EB7-F8A3-41FA-AAC2-659D5D7B5E9E}"/>
    <cellStyle name="Įprastas 5 2 4 2 4 3 3_8 priedas" xfId="9054" xr:uid="{A0D5BD49-0F14-4DCB-91D9-C9C76E68163C}"/>
    <cellStyle name="Įprastas 5 2 4 2 4 3 4" xfId="2361" xr:uid="{5BCC14E1-12C1-4254-B854-AB73BB2FB7B9}"/>
    <cellStyle name="Įprastas 5 2 4 2 4 3 4 2" xfId="4953" xr:uid="{8DB3E85C-0409-44DE-8AF4-35F83CC16F5D}"/>
    <cellStyle name="Įprastas 5 2 4 2 4 3 4_8 priedas" xfId="9055" xr:uid="{574E355C-5309-4BA9-9764-745BD93B287B}"/>
    <cellStyle name="Įprastas 5 2 4 2 4 3 5" xfId="6681" xr:uid="{67CA5303-196F-4037-865B-DB54D4205E67}"/>
    <cellStyle name="Įprastas 5 2 4 2 4 3 6" xfId="3225" xr:uid="{22DDD648-9EF7-48B7-A3B9-9874FF14B0DC}"/>
    <cellStyle name="Įprastas 5 2 4 2 4 3_8 priedas" xfId="1146" xr:uid="{00000000-0005-0000-0000-0000F4010000}"/>
    <cellStyle name="Įprastas 5 2 4 2 4 4" xfId="590" xr:uid="{00000000-0005-0000-0000-0000F5010000}"/>
    <cellStyle name="Įprastas 5 2 4 2 4 4 2" xfId="1653" xr:uid="{44621E2E-7A84-43DD-9ADE-1C2CDE2A864A}"/>
    <cellStyle name="Įprastas 5 2 4 2 4 4 2 2" xfId="6194" xr:uid="{B920EFEE-147E-4F5C-B895-88AD237B0050}"/>
    <cellStyle name="Įprastas 5 2 4 2 4 4 2 3" xfId="7922" xr:uid="{65AA6761-C0B4-476F-BCCC-42A11FB8A172}"/>
    <cellStyle name="Įprastas 5 2 4 2 4 4 2 4" xfId="4466" xr:uid="{DCD2E142-271D-4EAD-9C37-16651232B39C}"/>
    <cellStyle name="Įprastas 5 2 4 2 4 4 2_8 priedas" xfId="9057" xr:uid="{2E86DDCD-B70F-4195-95B3-101DE3F8A7CA}"/>
    <cellStyle name="Įprastas 5 2 4 2 4 4 3" xfId="2738" xr:uid="{9EFEB2F0-DDC5-4F97-B6FA-FBB00D24957B}"/>
    <cellStyle name="Įprastas 5 2 4 2 4 4 3 2" xfId="5330" xr:uid="{86A0EE7D-A01D-49B7-95D3-4C470312121D}"/>
    <cellStyle name="Įprastas 5 2 4 2 4 4 3_8 priedas" xfId="9058" xr:uid="{69F1E907-8090-4C4F-A4F3-6A7DB04C5218}"/>
    <cellStyle name="Įprastas 5 2 4 2 4 4 4" xfId="7058" xr:uid="{1A4576C2-B658-4517-84BB-C6D73D746065}"/>
    <cellStyle name="Įprastas 5 2 4 2 4 4 5" xfId="3602" xr:uid="{0C913C2F-2DFF-4692-AE08-A46A79386D14}"/>
    <cellStyle name="Įprastas 5 2 4 2 4 4_8 priedas" xfId="9056" xr:uid="{49B7A8A0-9395-4C88-BB1A-F97A72B04698}"/>
    <cellStyle name="Įprastas 5 2 4 2 4 5" xfId="1654" xr:uid="{2C83D7DC-6FF5-4349-B0D5-68F40B52740C}"/>
    <cellStyle name="Įprastas 5 2 4 2 4 5 2" xfId="5815" xr:uid="{59DA37AD-C8BE-434F-9C4F-019E84BA9F79}"/>
    <cellStyle name="Įprastas 5 2 4 2 4 5 3" xfId="7543" xr:uid="{51D0D5C7-7790-4B24-AA07-FDBFFEC9CDB1}"/>
    <cellStyle name="Įprastas 5 2 4 2 4 5 4" xfId="4087" xr:uid="{561808B8-037D-4182-8FB4-AD16E9D762BF}"/>
    <cellStyle name="Įprastas 5 2 4 2 4 5_8 priedas" xfId="9059" xr:uid="{FB7A19E1-947F-4C05-BE3E-A04660F120D5}"/>
    <cellStyle name="Įprastas 5 2 4 2 4 6" xfId="2359" xr:uid="{9D435AA4-B6E3-4891-B96B-5425820C320B}"/>
    <cellStyle name="Įprastas 5 2 4 2 4 6 2" xfId="4951" xr:uid="{4D5DEB45-0664-4EF9-B8CC-871B36403868}"/>
    <cellStyle name="Įprastas 5 2 4 2 4 6_8 priedas" xfId="9060" xr:uid="{D7845928-252C-4469-A6C3-4ABD52461733}"/>
    <cellStyle name="Įprastas 5 2 4 2 4 7" xfId="6679" xr:uid="{40C760FB-A9A8-4DEB-870E-877AD9965EE0}"/>
    <cellStyle name="Įprastas 5 2 4 2 4 8" xfId="3223" xr:uid="{C7F1AD92-A0B8-4B6E-AE48-3C768B439C3F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 2 2" xfId="1655" xr:uid="{6882B9E1-A991-4C17-AA61-15C520FF5305}"/>
    <cellStyle name="Įprastas 5 2 4 2 5 2 2 2" xfId="6242" xr:uid="{EAA2FC5B-57BD-45E3-AE77-D102B09885D7}"/>
    <cellStyle name="Įprastas 5 2 4 2 5 2 2 3" xfId="7970" xr:uid="{498A1DB9-F625-489E-82C9-B8D0AC739B42}"/>
    <cellStyle name="Įprastas 5 2 4 2 5 2 2 4" xfId="4514" xr:uid="{A2BA2648-E9B7-4C8A-9641-354E95BF449B}"/>
    <cellStyle name="Įprastas 5 2 4 2 5 2 2_8 priedas" xfId="9062" xr:uid="{048CAC45-97D0-4338-BF51-485203AC21BC}"/>
    <cellStyle name="Įprastas 5 2 4 2 5 2 3" xfId="2786" xr:uid="{C73A806C-08C2-47AD-8BA9-0ADEA4C8BB26}"/>
    <cellStyle name="Įprastas 5 2 4 2 5 2 3 2" xfId="5378" xr:uid="{F5BE676C-F2CA-4198-A1C5-BCDD3195531F}"/>
    <cellStyle name="Įprastas 5 2 4 2 5 2 3_8 priedas" xfId="9063" xr:uid="{B37FC902-5A5F-45D9-8C87-D693998BE384}"/>
    <cellStyle name="Įprastas 5 2 4 2 5 2 4" xfId="7106" xr:uid="{3B0A2248-B386-4FD5-9273-9B924718ED7B}"/>
    <cellStyle name="Įprastas 5 2 4 2 5 2 5" xfId="3650" xr:uid="{3B61F95F-746B-4CE4-827C-8C4079183E9A}"/>
    <cellStyle name="Įprastas 5 2 4 2 5 2_8 priedas" xfId="9061" xr:uid="{A914EFC8-8915-4341-979A-9422D4141E1F}"/>
    <cellStyle name="Įprastas 5 2 4 2 5 3" xfId="1656" xr:uid="{072F6F0F-2E65-4E4E-AB0E-8FCA9B643468}"/>
    <cellStyle name="Įprastas 5 2 4 2 5 3 2" xfId="5818" xr:uid="{B06C79FE-35EF-40ED-B820-0B1CFD1565C6}"/>
    <cellStyle name="Įprastas 5 2 4 2 5 3 3" xfId="7546" xr:uid="{D5FE55D3-61EF-4111-BCC8-F6580342E263}"/>
    <cellStyle name="Įprastas 5 2 4 2 5 3 4" xfId="4090" xr:uid="{A4EE5B75-999B-4069-886E-0CFF442C1B3A}"/>
    <cellStyle name="Įprastas 5 2 4 2 5 3_8 priedas" xfId="9064" xr:uid="{6B78E0B4-A733-4639-9BE8-9360CAFBDEE3}"/>
    <cellStyle name="Įprastas 5 2 4 2 5 4" xfId="2362" xr:uid="{69B93131-C044-4D96-B64B-E984FCD07BEB}"/>
    <cellStyle name="Įprastas 5 2 4 2 5 4 2" xfId="4954" xr:uid="{609C505D-1C67-4449-8693-84156EA2E554}"/>
    <cellStyle name="Įprastas 5 2 4 2 5 4_8 priedas" xfId="9065" xr:uid="{9E8F4F74-6897-4C5A-AE5D-A1E430C25377}"/>
    <cellStyle name="Įprastas 5 2 4 2 5 5" xfId="6682" xr:uid="{F99F4A7E-995A-4EA7-AACE-3292B044437D}"/>
    <cellStyle name="Įprastas 5 2 4 2 5 6" xfId="3226" xr:uid="{602A79CC-99E0-4F20-8A69-490FBEB87F97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 2 2" xfId="1657" xr:uid="{920078FA-EC11-4528-BF80-B41763B3DBCF}"/>
    <cellStyle name="Įprastas 5 2 4 2 6 2 2 2" xfId="6386" xr:uid="{C1463D68-90B6-49AD-B9EC-922287AB646E}"/>
    <cellStyle name="Įprastas 5 2 4 2 6 2 2 3" xfId="8114" xr:uid="{D8C585BC-206A-4D5C-B9B6-C7AC33F2D982}"/>
    <cellStyle name="Įprastas 5 2 4 2 6 2 2 4" xfId="4658" xr:uid="{18976274-4E4D-4D2C-807E-F47FE66F41CA}"/>
    <cellStyle name="Įprastas 5 2 4 2 6 2 2_8 priedas" xfId="9067" xr:uid="{84CF4D6A-CCB3-42DF-8654-0C62B10574C2}"/>
    <cellStyle name="Įprastas 5 2 4 2 6 2 3" xfId="2930" xr:uid="{0A267313-C30D-450F-80EB-176686B97E60}"/>
    <cellStyle name="Įprastas 5 2 4 2 6 2 3 2" xfId="5522" xr:uid="{6878808B-7BBC-41DD-A6A6-5F69C085C015}"/>
    <cellStyle name="Įprastas 5 2 4 2 6 2 3_8 priedas" xfId="9068" xr:uid="{CC5A4A6E-A827-4768-A1F9-25EFF53BA96B}"/>
    <cellStyle name="Įprastas 5 2 4 2 6 2 4" xfId="7250" xr:uid="{8CAE04F8-0E0D-4236-99A3-8756E2CEB85D}"/>
    <cellStyle name="Įprastas 5 2 4 2 6 2 5" xfId="3794" xr:uid="{49ABEE58-152B-48B5-B900-31B94FC3A7FA}"/>
    <cellStyle name="Įprastas 5 2 4 2 6 2_8 priedas" xfId="9066" xr:uid="{10583020-46C5-4E4A-82F2-B0998152F1CF}"/>
    <cellStyle name="Įprastas 5 2 4 2 6 3" xfId="1658" xr:uid="{6BA8D729-9F86-4C3B-BFE4-C87B6F59B379}"/>
    <cellStyle name="Įprastas 5 2 4 2 6 3 2" xfId="5819" xr:uid="{12F8FF20-FFDF-4159-81AA-44E8078172B7}"/>
    <cellStyle name="Įprastas 5 2 4 2 6 3 3" xfId="7547" xr:uid="{DE8C803F-352B-49FB-B049-58663CEB4F13}"/>
    <cellStyle name="Įprastas 5 2 4 2 6 3 4" xfId="4091" xr:uid="{3F5B00DD-C392-444E-B36A-2A46F027518C}"/>
    <cellStyle name="Įprastas 5 2 4 2 6 3_8 priedas" xfId="9069" xr:uid="{5F081BFE-286D-43D7-B3FA-1B985C4DF5E3}"/>
    <cellStyle name="Įprastas 5 2 4 2 6 4" xfId="2363" xr:uid="{7457358E-9AA1-4568-8BA1-4EE44E42D03F}"/>
    <cellStyle name="Įprastas 5 2 4 2 6 4 2" xfId="4955" xr:uid="{B78341B7-A119-49CD-BE17-3CB17EBAEDFD}"/>
    <cellStyle name="Įprastas 5 2 4 2 6 4_8 priedas" xfId="9070" xr:uid="{0CB44B99-6FC2-41CB-8EAE-4C2EED1A8823}"/>
    <cellStyle name="Įprastas 5 2 4 2 6 5" xfId="6683" xr:uid="{C9DDCEC8-B546-4C4A-938F-F9FB9592372A}"/>
    <cellStyle name="Įprastas 5 2 4 2 6 6" xfId="3227" xr:uid="{EB17F531-4F39-4247-A64D-C4DF9DEF990C}"/>
    <cellStyle name="Įprastas 5 2 4 2 6_8 priedas" xfId="1236" xr:uid="{00000000-0005-0000-0000-0000FC010000}"/>
    <cellStyle name="Įprastas 5 2 4 2 7" xfId="494" xr:uid="{00000000-0005-0000-0000-0000FD010000}"/>
    <cellStyle name="Įprastas 5 2 4 2 7 2" xfId="1659" xr:uid="{953AB6FC-5593-46DA-99C4-79A415ADC5F6}"/>
    <cellStyle name="Įprastas 5 2 4 2 7 2 2" xfId="6098" xr:uid="{7EF9C3D3-0916-4116-99C0-763D01157AF7}"/>
    <cellStyle name="Įprastas 5 2 4 2 7 2 3" xfId="7826" xr:uid="{FB7C4A7B-92BC-4053-B015-C962F85468C1}"/>
    <cellStyle name="Įprastas 5 2 4 2 7 2 4" xfId="4370" xr:uid="{400A6D57-E804-43DD-B093-2DC0C62CCA55}"/>
    <cellStyle name="Įprastas 5 2 4 2 7 2_8 priedas" xfId="9072" xr:uid="{48C0C131-CB39-4AA4-8004-516285B8AB50}"/>
    <cellStyle name="Įprastas 5 2 4 2 7 3" xfId="2642" xr:uid="{C981C439-77EE-4F5A-94F2-7EC12545D244}"/>
    <cellStyle name="Įprastas 5 2 4 2 7 3 2" xfId="5234" xr:uid="{B640485C-125A-42B4-BCDC-203703A0930A}"/>
    <cellStyle name="Įprastas 5 2 4 2 7 3_8 priedas" xfId="9073" xr:uid="{9501A45A-EB1E-41F7-9CB2-0D8A442F57F8}"/>
    <cellStyle name="Įprastas 5 2 4 2 7 4" xfId="6962" xr:uid="{48B976BD-2961-4254-A92C-A46BCA87FD63}"/>
    <cellStyle name="Įprastas 5 2 4 2 7 5" xfId="3506" xr:uid="{4A9921B7-1E0C-468E-987C-95DBF09FC69D}"/>
    <cellStyle name="Įprastas 5 2 4 2 7_8 priedas" xfId="9071" xr:uid="{B6B6936C-7BF4-4C1C-AA8C-73CDE902E545}"/>
    <cellStyle name="Įprastas 5 2 4 2 8" xfId="1660" xr:uid="{7C54BDE8-81FB-403F-BF79-036524FF2F87}"/>
    <cellStyle name="Įprastas 5 2 4 2 8 2" xfId="5802" xr:uid="{3835DF3E-C2B4-43F3-9250-36ADAD9B49C7}"/>
    <cellStyle name="Įprastas 5 2 4 2 8 3" xfId="7530" xr:uid="{E0672EB7-4554-455E-BAA0-406DD0D47C27}"/>
    <cellStyle name="Įprastas 5 2 4 2 8 4" xfId="4074" xr:uid="{D005704C-F48F-4A31-8B99-688BFF961763}"/>
    <cellStyle name="Įprastas 5 2 4 2 8_8 priedas" xfId="9074" xr:uid="{F526A9E7-D19F-4926-87AF-CCBE6F64B5D6}"/>
    <cellStyle name="Įprastas 5 2 4 2 9" xfId="2346" xr:uid="{44CC854E-34F1-45C0-898F-1831552AF9DB}"/>
    <cellStyle name="Įprastas 5 2 4 2 9 2" xfId="4938" xr:uid="{773487EA-4FCF-4F63-82D8-19D92A6F5A48}"/>
    <cellStyle name="Įprastas 5 2 4 2 9_8 priedas" xfId="9075" xr:uid="{4962B043-795F-47CE-9B79-AEC0620305E0}"/>
    <cellStyle name="Įprastas 5 2 4 2_8 priedas" xfId="1100" xr:uid="{00000000-0005-0000-0000-0000FE010000}"/>
    <cellStyle name="Įprastas 5 2 4 3" xfId="198" xr:uid="{00000000-0005-0000-0000-0000FF010000}"/>
    <cellStyle name="Įprastas 5 2 4 3 10" xfId="3228" xr:uid="{F8A0005B-DA6A-4ECC-903A-D777C6BAC817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 2 2" xfId="1661" xr:uid="{06F01C7E-5891-40EF-A5F1-7A041F3D504C}"/>
    <cellStyle name="Įprastas 5 2 4 3 2 2 2 2 2" xfId="6302" xr:uid="{B2D9EB2E-193F-4985-BDEA-11780377738B}"/>
    <cellStyle name="Įprastas 5 2 4 3 2 2 2 2 3" xfId="8030" xr:uid="{13C49682-F8D3-4E6E-93C8-1F177A1CD4AD}"/>
    <cellStyle name="Įprastas 5 2 4 3 2 2 2 2 4" xfId="4574" xr:uid="{871EE7F4-7B0F-4152-BC02-A21A570ABB99}"/>
    <cellStyle name="Įprastas 5 2 4 3 2 2 2 2_8 priedas" xfId="9077" xr:uid="{051EDC34-8651-4259-8BC6-6537B5CEC174}"/>
    <cellStyle name="Įprastas 5 2 4 3 2 2 2 3" xfId="2846" xr:uid="{3BE2D09D-9D9C-4CA3-AEA1-B5618BF8772B}"/>
    <cellStyle name="Įprastas 5 2 4 3 2 2 2 3 2" xfId="5438" xr:uid="{0F7BFCF5-754B-46BF-8421-FD467AF5C9C6}"/>
    <cellStyle name="Įprastas 5 2 4 3 2 2 2 3_8 priedas" xfId="9078" xr:uid="{F26053CF-1553-4F89-9A08-7E5B231C7D90}"/>
    <cellStyle name="Įprastas 5 2 4 3 2 2 2 4" xfId="7166" xr:uid="{CC68E907-EC34-43E2-A3AC-C23B1A486278}"/>
    <cellStyle name="Įprastas 5 2 4 3 2 2 2 5" xfId="3710" xr:uid="{EBAA25D2-825E-488E-AD1F-BBCABDFE378A}"/>
    <cellStyle name="Įprastas 5 2 4 3 2 2 2_8 priedas" xfId="9076" xr:uid="{BD0206AF-0A3C-46D4-9936-069D5BF61AD3}"/>
    <cellStyle name="Įprastas 5 2 4 3 2 2 3" xfId="1662" xr:uid="{C6C25A72-AA76-4CCA-B73A-172035EC97D5}"/>
    <cellStyle name="Įprastas 5 2 4 3 2 2 3 2" xfId="5822" xr:uid="{2B6E182A-3E40-4FB6-8107-F687482E79B4}"/>
    <cellStyle name="Įprastas 5 2 4 3 2 2 3 3" xfId="7550" xr:uid="{735F3D3B-5F52-486A-B329-59712D387780}"/>
    <cellStyle name="Įprastas 5 2 4 3 2 2 3 4" xfId="4094" xr:uid="{3AC54FE0-7FC5-4F20-ADEF-DA4A56C7970A}"/>
    <cellStyle name="Įprastas 5 2 4 3 2 2 3_8 priedas" xfId="9079" xr:uid="{DB52A84A-52DA-4A83-B0B7-D177B84596B4}"/>
    <cellStyle name="Įprastas 5 2 4 3 2 2 4" xfId="2366" xr:uid="{1EC8211F-5650-443D-AD30-662E3E18272D}"/>
    <cellStyle name="Įprastas 5 2 4 3 2 2 4 2" xfId="4958" xr:uid="{E4A25EB0-7A35-4D49-8C7F-CA9C011077D1}"/>
    <cellStyle name="Įprastas 5 2 4 3 2 2 4_8 priedas" xfId="9080" xr:uid="{59F51BDC-9881-4E8C-B22C-9DEA2622CAC8}"/>
    <cellStyle name="Įprastas 5 2 4 3 2 2 5" xfId="6686" xr:uid="{550BF898-9939-4809-ABF8-98832321F6FC}"/>
    <cellStyle name="Įprastas 5 2 4 3 2 2 6" xfId="3230" xr:uid="{8A550B1A-4EEB-4C69-A34F-D0702732BC4B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 2 2" xfId="1663" xr:uid="{C513E5A6-95A0-4E3C-AA6F-78DCC8C2788C}"/>
    <cellStyle name="Įprastas 5 2 4 3 2 3 2 2 2" xfId="6446" xr:uid="{E635D2B0-835D-40B1-9C76-F703DE00B58A}"/>
    <cellStyle name="Įprastas 5 2 4 3 2 3 2 2 3" xfId="8174" xr:uid="{C9DE6FCC-C746-4374-8FEC-D6F82312B7E0}"/>
    <cellStyle name="Įprastas 5 2 4 3 2 3 2 2 4" xfId="4718" xr:uid="{F1B4E2FD-AF64-4A8B-8F83-331A18E2C92D}"/>
    <cellStyle name="Įprastas 5 2 4 3 2 3 2 2_8 priedas" xfId="9082" xr:uid="{2E10C11B-DF8A-48B8-9E67-2700E2153B66}"/>
    <cellStyle name="Įprastas 5 2 4 3 2 3 2 3" xfId="2990" xr:uid="{7128688B-0BBC-4C2C-AE0C-B09C74F663ED}"/>
    <cellStyle name="Įprastas 5 2 4 3 2 3 2 3 2" xfId="5582" xr:uid="{10FAA751-CDE9-4B5F-9BC5-153DB40F69BC}"/>
    <cellStyle name="Įprastas 5 2 4 3 2 3 2 3_8 priedas" xfId="9083" xr:uid="{9280C25F-775B-4801-9782-B543C420A9BC}"/>
    <cellStyle name="Įprastas 5 2 4 3 2 3 2 4" xfId="7310" xr:uid="{26762356-0E7E-46D2-990D-AB4FF86D4F2E}"/>
    <cellStyle name="Įprastas 5 2 4 3 2 3 2 5" xfId="3854" xr:uid="{E3B3DF13-1E4E-42D3-9B23-42FC9E5E6D32}"/>
    <cellStyle name="Įprastas 5 2 4 3 2 3 2_8 priedas" xfId="9081" xr:uid="{615EC2FE-7005-4792-BDE3-A24C9B41BEF0}"/>
    <cellStyle name="Įprastas 5 2 4 3 2 3 3" xfId="1664" xr:uid="{D0C42779-6F44-4C90-9738-3D2004C1B06B}"/>
    <cellStyle name="Įprastas 5 2 4 3 2 3 3 2" xfId="5823" xr:uid="{C3293205-8313-4CA1-B359-C0F12CDC29EB}"/>
    <cellStyle name="Įprastas 5 2 4 3 2 3 3 3" xfId="7551" xr:uid="{5E45B3B0-F71C-4BC7-ABD1-E3037AC0F1AD}"/>
    <cellStyle name="Įprastas 5 2 4 3 2 3 3 4" xfId="4095" xr:uid="{9F7F2E31-FD35-49F7-B4AC-56C8DE3DED43}"/>
    <cellStyle name="Įprastas 5 2 4 3 2 3 3_8 priedas" xfId="9084" xr:uid="{27A1747A-578A-4B72-8C86-1F0EEA5AE5C9}"/>
    <cellStyle name="Įprastas 5 2 4 3 2 3 4" xfId="2367" xr:uid="{272362DC-7883-4D67-9821-E9B47C02407E}"/>
    <cellStyle name="Įprastas 5 2 4 3 2 3 4 2" xfId="4959" xr:uid="{79A6704C-C0C3-4B7A-8033-60662512A12D}"/>
    <cellStyle name="Įprastas 5 2 4 3 2 3 4_8 priedas" xfId="9085" xr:uid="{C03F148F-ED38-4A16-9DF8-28F93A37C7E0}"/>
    <cellStyle name="Įprastas 5 2 4 3 2 3 5" xfId="6687" xr:uid="{BDB56F9A-02B0-422E-8AA3-C5963083398D}"/>
    <cellStyle name="Įprastas 5 2 4 3 2 3 6" xfId="3231" xr:uid="{21C9D78A-07DD-43DC-808B-F1CE151A844C}"/>
    <cellStyle name="Įprastas 5 2 4 3 2 3_8 priedas" xfId="1083" xr:uid="{00000000-0005-0000-0000-000006020000}"/>
    <cellStyle name="Įprastas 5 2 4 3 2 4" xfId="554" xr:uid="{00000000-0005-0000-0000-000007020000}"/>
    <cellStyle name="Įprastas 5 2 4 3 2 4 2" xfId="1665" xr:uid="{1E7318F3-0BD6-45E6-B055-E25149AE25B1}"/>
    <cellStyle name="Įprastas 5 2 4 3 2 4 2 2" xfId="6158" xr:uid="{3846F8C8-906E-4512-A596-942150561A9D}"/>
    <cellStyle name="Įprastas 5 2 4 3 2 4 2 3" xfId="7886" xr:uid="{BCE7DAF9-C498-435B-A7ED-21F5A8C5D3A9}"/>
    <cellStyle name="Įprastas 5 2 4 3 2 4 2 4" xfId="4430" xr:uid="{8C933283-99AC-449B-BB30-165F8850B8FB}"/>
    <cellStyle name="Įprastas 5 2 4 3 2 4 2_8 priedas" xfId="9087" xr:uid="{9AF532E3-7F41-4EE7-98DF-0EE7440CEAFB}"/>
    <cellStyle name="Įprastas 5 2 4 3 2 4 3" xfId="2702" xr:uid="{B004112F-FA04-4A7C-9452-A726F3C3E871}"/>
    <cellStyle name="Įprastas 5 2 4 3 2 4 3 2" xfId="5294" xr:uid="{FADA255A-6674-4EB8-96F8-D7C7E7CF094F}"/>
    <cellStyle name="Įprastas 5 2 4 3 2 4 3_8 priedas" xfId="9088" xr:uid="{082FA7D0-5FDB-46C6-BDAC-49262E915FCB}"/>
    <cellStyle name="Įprastas 5 2 4 3 2 4 4" xfId="7022" xr:uid="{73D63148-30D6-4544-A739-48C9CEEA75B0}"/>
    <cellStyle name="Įprastas 5 2 4 3 2 4 5" xfId="3566" xr:uid="{CE2898DF-DC14-401B-AC71-EBDEFB76B101}"/>
    <cellStyle name="Įprastas 5 2 4 3 2 4_8 priedas" xfId="9086" xr:uid="{0DCBFD6E-BDDE-466A-AB44-CEBAD7014B7A}"/>
    <cellStyle name="Įprastas 5 2 4 3 2 5" xfId="1666" xr:uid="{F0C0A3BA-692C-4797-9CB3-5E15133812F7}"/>
    <cellStyle name="Įprastas 5 2 4 3 2 5 2" xfId="5821" xr:uid="{5BAB2139-011B-4DC6-A566-E828E3033E76}"/>
    <cellStyle name="Įprastas 5 2 4 3 2 5 3" xfId="7549" xr:uid="{1508233F-701E-43F1-A436-181DB8CF0C8A}"/>
    <cellStyle name="Įprastas 5 2 4 3 2 5 4" xfId="4093" xr:uid="{D0FA25BF-580E-4400-BD15-B6BC9008F871}"/>
    <cellStyle name="Įprastas 5 2 4 3 2 5_8 priedas" xfId="9089" xr:uid="{E537A174-D4BF-4962-B6F2-C43BC68239E8}"/>
    <cellStyle name="Įprastas 5 2 4 3 2 6" xfId="2365" xr:uid="{2AF0A1B9-7FF1-4738-9BBB-6D0AF593A94B}"/>
    <cellStyle name="Įprastas 5 2 4 3 2 6 2" xfId="4957" xr:uid="{33AB5359-6D3B-4BC1-9E4C-55D6F3A2FC5F}"/>
    <cellStyle name="Įprastas 5 2 4 3 2 6_8 priedas" xfId="9090" xr:uid="{B8E5CEDF-29AA-4F88-BA75-91FFE43928EA}"/>
    <cellStyle name="Įprastas 5 2 4 3 2 7" xfId="6685" xr:uid="{36843CC6-AF34-4655-B34F-D539DCEEAAD9}"/>
    <cellStyle name="Įprastas 5 2 4 3 2 8" xfId="3229" xr:uid="{4425E0BC-59BC-4324-883C-3BEDCB21FC73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 2 2" xfId="1667" xr:uid="{79BF6738-C22C-40DE-950A-6CA6F424C997}"/>
    <cellStyle name="Įprastas 5 2 4 3 3 2 2 2 2" xfId="6350" xr:uid="{5324D434-E4E1-4AA2-9356-9E6289D7EAA9}"/>
    <cellStyle name="Įprastas 5 2 4 3 3 2 2 2 3" xfId="8078" xr:uid="{F4B7A384-32A9-4B6A-900A-DC75C36A8FF3}"/>
    <cellStyle name="Įprastas 5 2 4 3 3 2 2 2 4" xfId="4622" xr:uid="{957FA9A9-1789-44CF-83BB-5C4C33F19407}"/>
    <cellStyle name="Įprastas 5 2 4 3 3 2 2 2_8 priedas" xfId="9092" xr:uid="{86C8428F-70D0-4C3C-BD73-9CD9CA478F07}"/>
    <cellStyle name="Įprastas 5 2 4 3 3 2 2 3" xfId="2894" xr:uid="{A7649E8D-C6BA-4572-9DF7-9C95205467EC}"/>
    <cellStyle name="Įprastas 5 2 4 3 3 2 2 3 2" xfId="5486" xr:uid="{4DF05471-7D2C-4EC3-A676-CC840AFAE4D9}"/>
    <cellStyle name="Įprastas 5 2 4 3 3 2 2 3_8 priedas" xfId="9093" xr:uid="{EAE423D3-F19B-4625-8A3C-280AF7403743}"/>
    <cellStyle name="Įprastas 5 2 4 3 3 2 2 4" xfId="7214" xr:uid="{E9BCCD83-10B5-45F7-B7B0-5A68D70EFC82}"/>
    <cellStyle name="Įprastas 5 2 4 3 3 2 2 5" xfId="3758" xr:uid="{F3654F1B-5133-4524-8FC6-CED1A49CF2CF}"/>
    <cellStyle name="Įprastas 5 2 4 3 3 2 2_8 priedas" xfId="9091" xr:uid="{B7DA8764-691F-40E6-8CAA-B243487B8A97}"/>
    <cellStyle name="Įprastas 5 2 4 3 3 2 3" xfId="1668" xr:uid="{C2D9B7F0-4D62-44E6-8AD5-BF8D6AB0F4B9}"/>
    <cellStyle name="Įprastas 5 2 4 3 3 2 3 2" xfId="5825" xr:uid="{4618BF81-8C64-4D7B-8435-30FD757E3FF0}"/>
    <cellStyle name="Įprastas 5 2 4 3 3 2 3 3" xfId="7553" xr:uid="{CD92B4D9-0596-4492-B1A4-C77A2520815F}"/>
    <cellStyle name="Įprastas 5 2 4 3 3 2 3 4" xfId="4097" xr:uid="{FD9B380D-3589-46B6-BED0-476A92E28FF7}"/>
    <cellStyle name="Įprastas 5 2 4 3 3 2 3_8 priedas" xfId="9094" xr:uid="{91B29FD0-DF73-499C-87E7-9BFE42F6412B}"/>
    <cellStyle name="Įprastas 5 2 4 3 3 2 4" xfId="2369" xr:uid="{FE174F0E-C22F-4896-BF4D-1206D003E15B}"/>
    <cellStyle name="Įprastas 5 2 4 3 3 2 4 2" xfId="4961" xr:uid="{DD8C9A57-E2BF-4A2A-916F-E2978C57BCEA}"/>
    <cellStyle name="Įprastas 5 2 4 3 3 2 4_8 priedas" xfId="9095" xr:uid="{3F1CFFB1-5AAA-4821-B37E-06A63DE30911}"/>
    <cellStyle name="Įprastas 5 2 4 3 3 2 5" xfId="6689" xr:uid="{68D50DDF-2DEC-47D7-BC2A-DE678EDA57C2}"/>
    <cellStyle name="Įprastas 5 2 4 3 3 2 6" xfId="3233" xr:uid="{41DD0629-0F30-494D-8BFD-23890F7B8CDC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 2 2" xfId="1669" xr:uid="{E23365DE-F0DC-4531-B183-476944204095}"/>
    <cellStyle name="Įprastas 5 2 4 3 3 3 2 2 2" xfId="6494" xr:uid="{9B898966-95AD-46FB-8956-3D5C29185EA1}"/>
    <cellStyle name="Įprastas 5 2 4 3 3 3 2 2 3" xfId="8222" xr:uid="{16AB99B6-8506-4F86-A1D5-5EB8AB7ECE05}"/>
    <cellStyle name="Įprastas 5 2 4 3 3 3 2 2 4" xfId="4766" xr:uid="{4680CBE1-93B0-44E7-9025-2A42C07F0054}"/>
    <cellStyle name="Įprastas 5 2 4 3 3 3 2 2_8 priedas" xfId="9097" xr:uid="{360EBDC3-39A7-407A-B978-8A923A89E5FB}"/>
    <cellStyle name="Įprastas 5 2 4 3 3 3 2 3" xfId="3038" xr:uid="{B3486F50-ADFA-4B27-88B2-6C751F7E52E6}"/>
    <cellStyle name="Įprastas 5 2 4 3 3 3 2 3 2" xfId="5630" xr:uid="{68D02DD6-64D3-44E8-BE05-C781A8F1AF97}"/>
    <cellStyle name="Įprastas 5 2 4 3 3 3 2 3_8 priedas" xfId="9098" xr:uid="{FFB70AA5-CCA6-4E6E-97A2-55041A74B1C6}"/>
    <cellStyle name="Įprastas 5 2 4 3 3 3 2 4" xfId="7358" xr:uid="{6C63D40F-8284-48B7-9148-AB113B17AB4F}"/>
    <cellStyle name="Įprastas 5 2 4 3 3 3 2 5" xfId="3902" xr:uid="{BDB353E1-D62E-4E9B-A2A7-71F9E35B64E1}"/>
    <cellStyle name="Įprastas 5 2 4 3 3 3 2_8 priedas" xfId="9096" xr:uid="{0DF1F44E-4229-4FA1-8115-0F089DB17861}"/>
    <cellStyle name="Įprastas 5 2 4 3 3 3 3" xfId="1670" xr:uid="{25357BE7-0106-41EB-89E9-564B040957D1}"/>
    <cellStyle name="Įprastas 5 2 4 3 3 3 3 2" xfId="5826" xr:uid="{2E685267-149E-4EA2-971F-2CDDE60D6B63}"/>
    <cellStyle name="Įprastas 5 2 4 3 3 3 3 3" xfId="7554" xr:uid="{7F3190F5-63B4-48CC-B665-96E37164FA5E}"/>
    <cellStyle name="Įprastas 5 2 4 3 3 3 3 4" xfId="4098" xr:uid="{5540C7B5-AD11-4056-B352-2258B33B9B9D}"/>
    <cellStyle name="Įprastas 5 2 4 3 3 3 3_8 priedas" xfId="9099" xr:uid="{37850375-A26C-4796-BE83-1830A6018BBC}"/>
    <cellStyle name="Įprastas 5 2 4 3 3 3 4" xfId="2370" xr:uid="{1485DFFD-A18C-47C2-A7DB-2BB37E8F13C2}"/>
    <cellStyle name="Įprastas 5 2 4 3 3 3 4 2" xfId="4962" xr:uid="{17658ABB-5B16-4ECD-B99C-164CE29C2B9E}"/>
    <cellStyle name="Įprastas 5 2 4 3 3 3 4_8 priedas" xfId="9100" xr:uid="{A7A4B19F-FEB1-491A-B113-B58C5F1CC282}"/>
    <cellStyle name="Įprastas 5 2 4 3 3 3 5" xfId="6690" xr:uid="{482E5D8D-1379-480F-9AC5-FBCC631C8B15}"/>
    <cellStyle name="Įprastas 5 2 4 3 3 3 6" xfId="3234" xr:uid="{BD18B0AE-F7D9-4103-9298-882AA2D3A025}"/>
    <cellStyle name="Įprastas 5 2 4 3 3 3_8 priedas" xfId="1035" xr:uid="{00000000-0005-0000-0000-00000F020000}"/>
    <cellStyle name="Įprastas 5 2 4 3 3 4" xfId="602" xr:uid="{00000000-0005-0000-0000-000010020000}"/>
    <cellStyle name="Įprastas 5 2 4 3 3 4 2" xfId="1671" xr:uid="{6754D5CB-2CA1-45F0-BEE3-B5B192B982DC}"/>
    <cellStyle name="Įprastas 5 2 4 3 3 4 2 2" xfId="6206" xr:uid="{DC48BAFC-90D8-4D1E-8C18-B1712F01885F}"/>
    <cellStyle name="Įprastas 5 2 4 3 3 4 2 3" xfId="7934" xr:uid="{CFE2DD5D-AB5C-425F-B8CA-1CA47CE37CC6}"/>
    <cellStyle name="Įprastas 5 2 4 3 3 4 2 4" xfId="4478" xr:uid="{D85AD2B1-6D2C-4629-93B7-32F7F7027B73}"/>
    <cellStyle name="Įprastas 5 2 4 3 3 4 2_8 priedas" xfId="9102" xr:uid="{7649B958-AB63-4D58-BCF2-C272990BE990}"/>
    <cellStyle name="Įprastas 5 2 4 3 3 4 3" xfId="2750" xr:uid="{C4A14273-D9ED-4710-9805-0C5F3D133B18}"/>
    <cellStyle name="Įprastas 5 2 4 3 3 4 3 2" xfId="5342" xr:uid="{BD4979E9-D9E1-4412-8B73-A8C204C20A51}"/>
    <cellStyle name="Įprastas 5 2 4 3 3 4 3_8 priedas" xfId="9103" xr:uid="{58AE6A20-9EC8-4E37-88B3-51045588ACFB}"/>
    <cellStyle name="Įprastas 5 2 4 3 3 4 4" xfId="7070" xr:uid="{0CFF3379-8C3A-46AD-9147-A17D5145E9B5}"/>
    <cellStyle name="Įprastas 5 2 4 3 3 4 5" xfId="3614" xr:uid="{D2B4989F-94C8-4F0A-887A-B1DFB2D4F5E4}"/>
    <cellStyle name="Įprastas 5 2 4 3 3 4_8 priedas" xfId="9101" xr:uid="{AA95CCFA-9939-4D03-B2CA-740BFE86189A}"/>
    <cellStyle name="Įprastas 5 2 4 3 3 5" xfId="1672" xr:uid="{EE4BF077-A608-48D9-A163-18410CF31907}"/>
    <cellStyle name="Įprastas 5 2 4 3 3 5 2" xfId="5824" xr:uid="{722ECCE3-F659-481E-A092-C6FEAF2F4B78}"/>
    <cellStyle name="Įprastas 5 2 4 3 3 5 3" xfId="7552" xr:uid="{5915D42B-9AFA-4454-9C36-E545F567B4FC}"/>
    <cellStyle name="Įprastas 5 2 4 3 3 5 4" xfId="4096" xr:uid="{260C6515-3DCE-4AD5-8EF4-52BFDFD30128}"/>
    <cellStyle name="Įprastas 5 2 4 3 3 5_8 priedas" xfId="9104" xr:uid="{1D8D4A6B-0BA0-47B7-8DBD-10CA3EE79079}"/>
    <cellStyle name="Įprastas 5 2 4 3 3 6" xfId="2368" xr:uid="{A003AE69-7FC3-4D16-9C57-9F165AB217AC}"/>
    <cellStyle name="Įprastas 5 2 4 3 3 6 2" xfId="4960" xr:uid="{3A0C96C9-872D-4786-AC16-D3214F319F48}"/>
    <cellStyle name="Įprastas 5 2 4 3 3 6_8 priedas" xfId="9105" xr:uid="{C4E922A3-2B99-4840-B06D-2E602639F0C8}"/>
    <cellStyle name="Įprastas 5 2 4 3 3 7" xfId="6688" xr:uid="{90740E15-03B5-4221-B444-1BFC307BAB36}"/>
    <cellStyle name="Įprastas 5 2 4 3 3 8" xfId="3232" xr:uid="{B82F47EA-8719-42DD-B48E-8EA92F113F85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 2 2" xfId="1673" xr:uid="{2924AE21-279C-4940-9AD1-BAEDF6EFD8DA}"/>
    <cellStyle name="Įprastas 5 2 4 3 4 2 2 2" xfId="6254" xr:uid="{6690A198-78E7-4B90-A182-2A4290DA0BD6}"/>
    <cellStyle name="Įprastas 5 2 4 3 4 2 2 3" xfId="7982" xr:uid="{AA180510-1D2E-49AB-8CD1-4DB5B320342B}"/>
    <cellStyle name="Įprastas 5 2 4 3 4 2 2 4" xfId="4526" xr:uid="{060A2572-865E-4C94-99EA-91D517AFC4A1}"/>
    <cellStyle name="Įprastas 5 2 4 3 4 2 2_8 priedas" xfId="9107" xr:uid="{6DCFAB97-DE57-433A-A51E-58ADFCF0214F}"/>
    <cellStyle name="Įprastas 5 2 4 3 4 2 3" xfId="2798" xr:uid="{B1FE4D7D-7F0D-40CE-953D-A54659A5F731}"/>
    <cellStyle name="Įprastas 5 2 4 3 4 2 3 2" xfId="5390" xr:uid="{3092D3ED-821F-44AB-82EF-4CA517A593B3}"/>
    <cellStyle name="Įprastas 5 2 4 3 4 2 3_8 priedas" xfId="9108" xr:uid="{9D793E5E-3216-4F21-BEA0-24AAD2D70FA2}"/>
    <cellStyle name="Įprastas 5 2 4 3 4 2 4" xfId="7118" xr:uid="{688DED96-1D0F-4EAB-8FA9-B9A01951DEC5}"/>
    <cellStyle name="Įprastas 5 2 4 3 4 2 5" xfId="3662" xr:uid="{43F4CE94-D9A3-4FC4-B816-004E237B0F14}"/>
    <cellStyle name="Įprastas 5 2 4 3 4 2_8 priedas" xfId="9106" xr:uid="{2590A352-BF1D-4A47-B85D-C9B35563F8A2}"/>
    <cellStyle name="Įprastas 5 2 4 3 4 3" xfId="1674" xr:uid="{45BB54CE-3F9B-4628-9291-278D600971E3}"/>
    <cellStyle name="Įprastas 5 2 4 3 4 3 2" xfId="5827" xr:uid="{0D6D22FC-3842-44F3-BF31-92F42F3A2341}"/>
    <cellStyle name="Įprastas 5 2 4 3 4 3 3" xfId="7555" xr:uid="{38184888-FD68-4A1C-A8A8-DFDACF924250}"/>
    <cellStyle name="Įprastas 5 2 4 3 4 3 4" xfId="4099" xr:uid="{5C691C13-A36D-4974-A92C-3E68D40215B6}"/>
    <cellStyle name="Įprastas 5 2 4 3 4 3_8 priedas" xfId="9109" xr:uid="{23702D17-68F2-402F-BB02-4B85CCD03714}"/>
    <cellStyle name="Įprastas 5 2 4 3 4 4" xfId="2371" xr:uid="{48A7DBCF-6741-4383-AFBF-927AE250BE91}"/>
    <cellStyle name="Įprastas 5 2 4 3 4 4 2" xfId="4963" xr:uid="{99C64D30-7199-4138-ACCE-52407B3079CD}"/>
    <cellStyle name="Įprastas 5 2 4 3 4 4_8 priedas" xfId="9110" xr:uid="{5C7BABDD-3498-4545-93FF-9752023E9DEA}"/>
    <cellStyle name="Įprastas 5 2 4 3 4 5" xfId="6691" xr:uid="{38359D92-FE79-425D-BD4E-F754A566CBD0}"/>
    <cellStyle name="Įprastas 5 2 4 3 4 6" xfId="3235" xr:uid="{93176905-FA70-4B97-B7D8-6CFB18853C35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 2 2" xfId="1675" xr:uid="{419E3381-1ABB-49AE-B14F-1E82396F1456}"/>
    <cellStyle name="Įprastas 5 2 4 3 5 2 2 2" xfId="6398" xr:uid="{B63F5F38-DBA8-46C4-919A-EA234FA2C6BA}"/>
    <cellStyle name="Įprastas 5 2 4 3 5 2 2 3" xfId="8126" xr:uid="{5D006218-11C4-48D8-89EA-E1F04A8D0A9C}"/>
    <cellStyle name="Įprastas 5 2 4 3 5 2 2 4" xfId="4670" xr:uid="{F58997CF-762A-4910-8851-39EE3D6680F6}"/>
    <cellStyle name="Įprastas 5 2 4 3 5 2 2_8 priedas" xfId="9112" xr:uid="{BF45797B-2337-4977-9538-415698FCDD1E}"/>
    <cellStyle name="Įprastas 5 2 4 3 5 2 3" xfId="2942" xr:uid="{240D90E2-EC42-4663-A9F4-317093C81DC8}"/>
    <cellStyle name="Įprastas 5 2 4 3 5 2 3 2" xfId="5534" xr:uid="{A4228F59-7233-46F4-9E02-DBA14AB40A15}"/>
    <cellStyle name="Įprastas 5 2 4 3 5 2 3_8 priedas" xfId="9113" xr:uid="{151F380C-59F2-46BD-9E3C-6461A27AA452}"/>
    <cellStyle name="Įprastas 5 2 4 3 5 2 4" xfId="7262" xr:uid="{691E4C24-8418-415A-9B40-89D202303F88}"/>
    <cellStyle name="Įprastas 5 2 4 3 5 2 5" xfId="3806" xr:uid="{A0CC8A4D-C499-44D1-A642-B978DCEEAE37}"/>
    <cellStyle name="Įprastas 5 2 4 3 5 2_8 priedas" xfId="9111" xr:uid="{3C0E78F7-80A5-488F-BD1D-4895F18473A9}"/>
    <cellStyle name="Įprastas 5 2 4 3 5 3" xfId="1676" xr:uid="{39C32D54-1843-4D93-9A3D-8D9C395E9BC0}"/>
    <cellStyle name="Įprastas 5 2 4 3 5 3 2" xfId="5828" xr:uid="{F632703B-32AD-4C54-AFD6-5AA9622DEABD}"/>
    <cellStyle name="Įprastas 5 2 4 3 5 3 3" xfId="7556" xr:uid="{85545141-0E0C-4CC1-9A44-8D2C602A2BD4}"/>
    <cellStyle name="Įprastas 5 2 4 3 5 3 4" xfId="4100" xr:uid="{B87ED548-9053-44B6-A8D0-8A304BA03114}"/>
    <cellStyle name="Įprastas 5 2 4 3 5 3_8 priedas" xfId="9114" xr:uid="{D1FFAC08-2A63-4741-B312-CBF719CC28C1}"/>
    <cellStyle name="Įprastas 5 2 4 3 5 4" xfId="2372" xr:uid="{FC1F8DD9-3373-4A8B-9F13-CFD2C545548F}"/>
    <cellStyle name="Įprastas 5 2 4 3 5 4 2" xfId="4964" xr:uid="{455FFD11-6F55-4DC7-A441-1135589F1F31}"/>
    <cellStyle name="Įprastas 5 2 4 3 5 4_8 priedas" xfId="9115" xr:uid="{76F2DB47-CABD-4902-AB5A-33A9DDCD1E9F}"/>
    <cellStyle name="Įprastas 5 2 4 3 5 5" xfId="6692" xr:uid="{95DC1C54-D5E6-47BF-816F-147AC46B16A3}"/>
    <cellStyle name="Įprastas 5 2 4 3 5 6" xfId="3236" xr:uid="{AC26B8DF-B788-4A3E-9D62-926DB676D81F}"/>
    <cellStyle name="Įprastas 5 2 4 3 5_8 priedas" xfId="1123" xr:uid="{00000000-0005-0000-0000-000017020000}"/>
    <cellStyle name="Įprastas 5 2 4 3 6" xfId="506" xr:uid="{00000000-0005-0000-0000-000018020000}"/>
    <cellStyle name="Įprastas 5 2 4 3 6 2" xfId="1677" xr:uid="{5B7E825B-D089-44CD-B820-7DBF39F5E62D}"/>
    <cellStyle name="Įprastas 5 2 4 3 6 2 2" xfId="6110" xr:uid="{69C7E30C-4F76-4767-A618-535066CCE284}"/>
    <cellStyle name="Įprastas 5 2 4 3 6 2 3" xfId="7838" xr:uid="{55CE28DD-6014-44CA-8844-2DB06733B02B}"/>
    <cellStyle name="Įprastas 5 2 4 3 6 2 4" xfId="4382" xr:uid="{601749F1-802E-4B5A-B2B0-6BD58E156E04}"/>
    <cellStyle name="Įprastas 5 2 4 3 6 2_8 priedas" xfId="9117" xr:uid="{A4493CFB-944C-4A13-81AF-C3B932D18856}"/>
    <cellStyle name="Įprastas 5 2 4 3 6 3" xfId="2654" xr:uid="{64FCB770-F83A-4004-9856-77C549D48B79}"/>
    <cellStyle name="Įprastas 5 2 4 3 6 3 2" xfId="5246" xr:uid="{E1DA26EF-5BEF-404E-9694-1170C592481E}"/>
    <cellStyle name="Įprastas 5 2 4 3 6 3_8 priedas" xfId="9118" xr:uid="{9C98C678-DF94-4377-A0D9-A995672C9408}"/>
    <cellStyle name="Įprastas 5 2 4 3 6 4" xfId="6974" xr:uid="{F3872767-EBEC-45C9-B7EC-56004D3931DD}"/>
    <cellStyle name="Įprastas 5 2 4 3 6 5" xfId="3518" xr:uid="{7C2550D3-1008-499B-BF01-949DDC5F1768}"/>
    <cellStyle name="Įprastas 5 2 4 3 6_8 priedas" xfId="9116" xr:uid="{4A53B3E7-1049-4AC6-8371-DB6FD4355692}"/>
    <cellStyle name="Įprastas 5 2 4 3 7" xfId="1678" xr:uid="{A85F9519-7B54-4C58-A910-BDB3024E180D}"/>
    <cellStyle name="Įprastas 5 2 4 3 7 2" xfId="5820" xr:uid="{A0E302AC-19D6-4A3A-816C-676497FF5B0C}"/>
    <cellStyle name="Įprastas 5 2 4 3 7 3" xfId="7548" xr:uid="{7B1773C2-1DEB-484C-883A-ABDB802D32E8}"/>
    <cellStyle name="Įprastas 5 2 4 3 7 4" xfId="4092" xr:uid="{FC72964F-17EB-451B-B716-F3ABBCA8C853}"/>
    <cellStyle name="Įprastas 5 2 4 3 7_8 priedas" xfId="9119" xr:uid="{CEB254AA-D988-4ED2-8738-BFB64153F6FD}"/>
    <cellStyle name="Įprastas 5 2 4 3 8" xfId="2364" xr:uid="{8146959F-EF19-4B05-9565-2AAEF1C22F73}"/>
    <cellStyle name="Įprastas 5 2 4 3 8 2" xfId="4956" xr:uid="{C1D21F79-8306-4AFF-BA55-6E0DA02297A6}"/>
    <cellStyle name="Įprastas 5 2 4 3 8_8 priedas" xfId="9120" xr:uid="{C1833527-A5E1-43A3-B7BB-9FFE40B666FD}"/>
    <cellStyle name="Įprastas 5 2 4 3 9" xfId="6684" xr:uid="{425B4F53-4E03-48BA-881C-660737D2F606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 2 2" xfId="1679" xr:uid="{B68F66AD-FE12-41F2-B522-150934EE411A}"/>
    <cellStyle name="Įprastas 5 2 4 4 2 2 2 2" xfId="6278" xr:uid="{F5AC471E-376D-4F06-B056-3DDB23CD23DA}"/>
    <cellStyle name="Įprastas 5 2 4 4 2 2 2 3" xfId="8006" xr:uid="{FC520D4D-2562-4C73-B4CD-8A3F86B11B9C}"/>
    <cellStyle name="Įprastas 5 2 4 4 2 2 2 4" xfId="4550" xr:uid="{D6F0C85D-8E6A-46AD-B570-C38213D9D8CF}"/>
    <cellStyle name="Įprastas 5 2 4 4 2 2 2_8 priedas" xfId="9122" xr:uid="{506E384C-2160-4182-A6FD-3503B7F98B3A}"/>
    <cellStyle name="Įprastas 5 2 4 4 2 2 3" xfId="2822" xr:uid="{FD7EEFB4-C5E1-4F41-A7EC-8B84F44A0A96}"/>
    <cellStyle name="Įprastas 5 2 4 4 2 2 3 2" xfId="5414" xr:uid="{4B06AA00-B9C5-4625-BD6B-6A780505EDCB}"/>
    <cellStyle name="Įprastas 5 2 4 4 2 2 3_8 priedas" xfId="9123" xr:uid="{347D0AAE-4039-4B0E-9880-626F02793010}"/>
    <cellStyle name="Įprastas 5 2 4 4 2 2 4" xfId="7142" xr:uid="{E63CBA3C-11C3-4EBB-A9D1-C1F25452B3AE}"/>
    <cellStyle name="Įprastas 5 2 4 4 2 2 5" xfId="3686" xr:uid="{285EA771-51BC-409F-9840-0F73BAD0A49B}"/>
    <cellStyle name="Įprastas 5 2 4 4 2 2_8 priedas" xfId="9121" xr:uid="{4C31ACFE-765B-4D60-BD34-26AA75A746BD}"/>
    <cellStyle name="Įprastas 5 2 4 4 2 3" xfId="1680" xr:uid="{B53794AE-17B8-433B-8AEC-5D122FAD812E}"/>
    <cellStyle name="Įprastas 5 2 4 4 2 3 2" xfId="5830" xr:uid="{11A5DDDB-4BCA-4736-8AFB-854F33A87A56}"/>
    <cellStyle name="Įprastas 5 2 4 4 2 3 3" xfId="7558" xr:uid="{61DED782-900F-49A8-84CC-77591E2DBC00}"/>
    <cellStyle name="Įprastas 5 2 4 4 2 3 4" xfId="4102" xr:uid="{EEE3F1B3-728E-4C70-A53B-2E3FF44B141D}"/>
    <cellStyle name="Įprastas 5 2 4 4 2 3_8 priedas" xfId="9124" xr:uid="{11858EA0-966B-4875-8F63-50AFAAFA520F}"/>
    <cellStyle name="Įprastas 5 2 4 4 2 4" xfId="2374" xr:uid="{B33B798E-3991-4FEF-85FE-93A29A57DA94}"/>
    <cellStyle name="Įprastas 5 2 4 4 2 4 2" xfId="4966" xr:uid="{E45271D8-2B27-47DF-9EB1-282D886AF2E4}"/>
    <cellStyle name="Įprastas 5 2 4 4 2 4_8 priedas" xfId="9125" xr:uid="{BFDA21DF-BA5F-40D4-9946-F031BAC19801}"/>
    <cellStyle name="Įprastas 5 2 4 4 2 5" xfId="6694" xr:uid="{FDBFB046-C425-4304-BA38-106FB2C05152}"/>
    <cellStyle name="Įprastas 5 2 4 4 2 6" xfId="3238" xr:uid="{66FBC843-6415-4011-9D4F-ED1D029047FA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 2 2" xfId="1681" xr:uid="{CCF49939-87A6-4175-ACBD-1E938673BAB6}"/>
    <cellStyle name="Įprastas 5 2 4 4 3 2 2 2" xfId="6422" xr:uid="{70AC800C-7C4A-401F-8BC8-06D1C05DD43B}"/>
    <cellStyle name="Įprastas 5 2 4 4 3 2 2 3" xfId="8150" xr:uid="{2E87C5E9-060F-4B58-93B7-E46B6C64B7F8}"/>
    <cellStyle name="Įprastas 5 2 4 4 3 2 2 4" xfId="4694" xr:uid="{FD995C4C-2F6D-42E7-9D45-CAF4A7CF59D3}"/>
    <cellStyle name="Įprastas 5 2 4 4 3 2 2_8 priedas" xfId="9127" xr:uid="{6FCA7B32-0998-4EF3-BB0B-C567C135B88A}"/>
    <cellStyle name="Įprastas 5 2 4 4 3 2 3" xfId="2966" xr:uid="{DA6A74F7-E19B-49CD-9232-D19CEBE0BD6B}"/>
    <cellStyle name="Įprastas 5 2 4 4 3 2 3 2" xfId="5558" xr:uid="{6D7EAC50-F3DB-4F42-B254-32FD16AEE6F9}"/>
    <cellStyle name="Įprastas 5 2 4 4 3 2 3_8 priedas" xfId="9128" xr:uid="{2762C79B-2FFF-4818-B3AA-00378835CB18}"/>
    <cellStyle name="Įprastas 5 2 4 4 3 2 4" xfId="7286" xr:uid="{4D230C18-A13F-4DB6-883E-81BE0FB53AD9}"/>
    <cellStyle name="Įprastas 5 2 4 4 3 2 5" xfId="3830" xr:uid="{0EB1A2E1-B56C-42F4-BE0D-492DC58E768D}"/>
    <cellStyle name="Įprastas 5 2 4 4 3 2_8 priedas" xfId="9126" xr:uid="{D3C889E8-C0A0-42E1-8AE6-205D1C765FE1}"/>
    <cellStyle name="Įprastas 5 2 4 4 3 3" xfId="1682" xr:uid="{D536FAB4-CE4A-4943-82CD-9DED0493F24B}"/>
    <cellStyle name="Įprastas 5 2 4 4 3 3 2" xfId="5831" xr:uid="{5B104F0F-9E89-431F-9752-F445FB1E92CB}"/>
    <cellStyle name="Įprastas 5 2 4 4 3 3 3" xfId="7559" xr:uid="{CA5A8F54-5021-4A99-87C7-9CD2ABA8FEBE}"/>
    <cellStyle name="Įprastas 5 2 4 4 3 3 4" xfId="4103" xr:uid="{58A61621-6389-4FF4-98F5-1BE9464C0AE5}"/>
    <cellStyle name="Įprastas 5 2 4 4 3 3_8 priedas" xfId="9129" xr:uid="{72F07654-ECF5-427B-9A6E-A4FC21E58B6E}"/>
    <cellStyle name="Įprastas 5 2 4 4 3 4" xfId="2375" xr:uid="{B0467960-B27C-43C9-B405-3813F8775F12}"/>
    <cellStyle name="Įprastas 5 2 4 4 3 4 2" xfId="4967" xr:uid="{AB864C9F-271C-4217-96E8-A8BA2F953DB9}"/>
    <cellStyle name="Įprastas 5 2 4 4 3 4_8 priedas" xfId="9130" xr:uid="{7C14864E-6EA9-4CC7-9A80-FFEC7639BA2C}"/>
    <cellStyle name="Įprastas 5 2 4 4 3 5" xfId="6695" xr:uid="{F3A46AEE-9D6A-44A7-9341-A8BB47213B26}"/>
    <cellStyle name="Įprastas 5 2 4 4 3 6" xfId="3239" xr:uid="{36688862-C1C8-463C-B8AD-9FF9C3E812F4}"/>
    <cellStyle name="Įprastas 5 2 4 4 3_8 priedas" xfId="1205" xr:uid="{00000000-0005-0000-0000-000020020000}"/>
    <cellStyle name="Įprastas 5 2 4 4 4" xfId="530" xr:uid="{00000000-0005-0000-0000-000021020000}"/>
    <cellStyle name="Įprastas 5 2 4 4 4 2" xfId="1683" xr:uid="{D1B85E91-C512-4C1B-A060-8D1A35FFA9E4}"/>
    <cellStyle name="Įprastas 5 2 4 4 4 2 2" xfId="6134" xr:uid="{F5A6E108-17FA-40A3-8F1A-5D8CC1DC75C4}"/>
    <cellStyle name="Įprastas 5 2 4 4 4 2 3" xfId="7862" xr:uid="{A63E3312-5137-46D5-8516-97D4C1EED04A}"/>
    <cellStyle name="Įprastas 5 2 4 4 4 2 4" xfId="4406" xr:uid="{86222F2D-43F0-4EEF-984F-D3F406BF558A}"/>
    <cellStyle name="Įprastas 5 2 4 4 4 2_8 priedas" xfId="9132" xr:uid="{64CF12FD-F48A-4CB0-98EF-316A94D0AF3E}"/>
    <cellStyle name="Įprastas 5 2 4 4 4 3" xfId="2678" xr:uid="{07CDBDFD-C82B-4C03-9821-8417AA367920}"/>
    <cellStyle name="Įprastas 5 2 4 4 4 3 2" xfId="5270" xr:uid="{F853C5F3-A36D-490F-AEC8-D89F3FD42995}"/>
    <cellStyle name="Įprastas 5 2 4 4 4 3_8 priedas" xfId="9133" xr:uid="{BB8D7D02-4D74-4275-9783-17C47E28DCCE}"/>
    <cellStyle name="Įprastas 5 2 4 4 4 4" xfId="6998" xr:uid="{0E68CD0B-6B31-4E4E-84F3-5D992DA4D17D}"/>
    <cellStyle name="Įprastas 5 2 4 4 4 5" xfId="3542" xr:uid="{82E593DE-84D8-4E79-8CA7-B420686FC9F9}"/>
    <cellStyle name="Įprastas 5 2 4 4 4_8 priedas" xfId="9131" xr:uid="{2BB1CBB6-1439-4B64-A1CF-38DF471201B8}"/>
    <cellStyle name="Įprastas 5 2 4 4 5" xfId="1684" xr:uid="{D6C75732-2BF6-415E-947E-748BD58E5B08}"/>
    <cellStyle name="Įprastas 5 2 4 4 5 2" xfId="5829" xr:uid="{27011FD2-A007-48D1-817D-19EB4E1158F3}"/>
    <cellStyle name="Įprastas 5 2 4 4 5 3" xfId="7557" xr:uid="{03768419-8437-4C50-B4AF-5B5349C70A89}"/>
    <cellStyle name="Įprastas 5 2 4 4 5 4" xfId="4101" xr:uid="{D8EC989B-FB30-44F2-AF5B-06F562397244}"/>
    <cellStyle name="Įprastas 5 2 4 4 5_8 priedas" xfId="9134" xr:uid="{638DFAB2-430F-4786-8E3A-5C1EAC2CD540}"/>
    <cellStyle name="Įprastas 5 2 4 4 6" xfId="2373" xr:uid="{723FEF6E-D494-42CB-A7AA-4AF378D6B0CF}"/>
    <cellStyle name="Įprastas 5 2 4 4 6 2" xfId="4965" xr:uid="{5CB43FEE-FFEC-4483-9E7E-91127CB1B6A3}"/>
    <cellStyle name="Įprastas 5 2 4 4 6_8 priedas" xfId="9135" xr:uid="{C95A8388-42DA-488E-98F6-41B9B4387DEF}"/>
    <cellStyle name="Įprastas 5 2 4 4 7" xfId="6693" xr:uid="{C274CAD7-50E7-480A-B718-BB1D98060AA8}"/>
    <cellStyle name="Įprastas 5 2 4 4 8" xfId="3237" xr:uid="{86FF91E7-AD88-4534-992A-C5A2A47F69C2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 2 2" xfId="1685" xr:uid="{4DC615B8-995F-43A3-B83D-B57DBDF423B4}"/>
    <cellStyle name="Įprastas 5 2 4 5 2 2 2 2" xfId="6326" xr:uid="{B0D1C6A9-043D-45BA-AB50-0A3EFF06CDFF}"/>
    <cellStyle name="Įprastas 5 2 4 5 2 2 2 3" xfId="8054" xr:uid="{965B33C1-9214-40CB-8ED8-2C7B7DFCEAF9}"/>
    <cellStyle name="Įprastas 5 2 4 5 2 2 2 4" xfId="4598" xr:uid="{AEB6A232-A3E9-466D-8817-72CE8383F875}"/>
    <cellStyle name="Įprastas 5 2 4 5 2 2 2_8 priedas" xfId="9137" xr:uid="{EFCE3135-F4CA-4816-99B3-E6A3F5A2A753}"/>
    <cellStyle name="Įprastas 5 2 4 5 2 2 3" xfId="2870" xr:uid="{A17CD0C0-38BB-451D-88D0-C0AE4396BC13}"/>
    <cellStyle name="Įprastas 5 2 4 5 2 2 3 2" xfId="5462" xr:uid="{D8E8A712-F9CE-4BC1-8CAF-AC76D7A7EA6F}"/>
    <cellStyle name="Įprastas 5 2 4 5 2 2 3_8 priedas" xfId="9138" xr:uid="{C116536C-1DF7-4BF1-BCD1-49D28F41DB4D}"/>
    <cellStyle name="Įprastas 5 2 4 5 2 2 4" xfId="7190" xr:uid="{3970EE8F-4A50-4FBC-9AE8-E3EA0E30A7F7}"/>
    <cellStyle name="Įprastas 5 2 4 5 2 2 5" xfId="3734" xr:uid="{3222410E-6BA5-4996-8F6D-C774C65441F4}"/>
    <cellStyle name="Įprastas 5 2 4 5 2 2_8 priedas" xfId="9136" xr:uid="{29EEF395-1519-4BCF-84F6-943E507EEC5D}"/>
    <cellStyle name="Įprastas 5 2 4 5 2 3" xfId="1686" xr:uid="{666329EE-C506-4391-A2A3-93B01B29FD72}"/>
    <cellStyle name="Įprastas 5 2 4 5 2 3 2" xfId="5833" xr:uid="{6AE6226E-2D39-4F3A-9E2E-2CB90658D84A}"/>
    <cellStyle name="Įprastas 5 2 4 5 2 3 3" xfId="7561" xr:uid="{098EBF41-8231-45E2-B3AE-9CA642D05F8C}"/>
    <cellStyle name="Įprastas 5 2 4 5 2 3 4" xfId="4105" xr:uid="{D0AC19BB-F756-4C52-B52D-5045489D62AB}"/>
    <cellStyle name="Įprastas 5 2 4 5 2 3_8 priedas" xfId="9139" xr:uid="{22C71653-500D-46AC-96F2-355A3C32A8D1}"/>
    <cellStyle name="Įprastas 5 2 4 5 2 4" xfId="2377" xr:uid="{CAEA13BE-112D-40DA-995E-EC33A58057F2}"/>
    <cellStyle name="Įprastas 5 2 4 5 2 4 2" xfId="4969" xr:uid="{3E32E012-E300-45A8-B315-8348F71AED20}"/>
    <cellStyle name="Įprastas 5 2 4 5 2 4_8 priedas" xfId="9140" xr:uid="{8EBC28FC-7100-47E8-8145-F248DBAEE760}"/>
    <cellStyle name="Įprastas 5 2 4 5 2 5" xfId="6697" xr:uid="{57F9E7E0-0104-4F67-8888-0ABF538945FF}"/>
    <cellStyle name="Įprastas 5 2 4 5 2 6" xfId="3241" xr:uid="{18837B56-0CD4-4552-9F15-EB1960F1F277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 2 2" xfId="1687" xr:uid="{65FDBEED-C38F-4B2C-AB02-940DA75A2F26}"/>
    <cellStyle name="Įprastas 5 2 4 5 3 2 2 2" xfId="6470" xr:uid="{19D3268E-E436-4A34-9FC6-6C33E71A86E0}"/>
    <cellStyle name="Įprastas 5 2 4 5 3 2 2 3" xfId="8198" xr:uid="{8549E7BB-BE63-4362-A306-A2B659463678}"/>
    <cellStyle name="Įprastas 5 2 4 5 3 2 2 4" xfId="4742" xr:uid="{5A9FED14-9627-494D-845A-F0870FE72B77}"/>
    <cellStyle name="Įprastas 5 2 4 5 3 2 2_8 priedas" xfId="9142" xr:uid="{B1D61849-873E-4DE0-A0BC-0F55A6A65A2F}"/>
    <cellStyle name="Įprastas 5 2 4 5 3 2 3" xfId="3014" xr:uid="{47840810-DB63-40BB-90DF-781DE21BEC5C}"/>
    <cellStyle name="Įprastas 5 2 4 5 3 2 3 2" xfId="5606" xr:uid="{A95E2CDD-8C56-4AC3-B933-1E4C99198BDB}"/>
    <cellStyle name="Įprastas 5 2 4 5 3 2 3_8 priedas" xfId="9143" xr:uid="{DD8882B9-DBC2-409E-9DEA-D8AC0D42ED30}"/>
    <cellStyle name="Įprastas 5 2 4 5 3 2 4" xfId="7334" xr:uid="{1C92D3EA-EF1D-49E4-9235-57AD845349F0}"/>
    <cellStyle name="Įprastas 5 2 4 5 3 2 5" xfId="3878" xr:uid="{15D65FB5-AA36-4C47-B6E5-A8DF1938CAF4}"/>
    <cellStyle name="Įprastas 5 2 4 5 3 2_8 priedas" xfId="9141" xr:uid="{58DEA849-585E-402E-9819-E9478E9CB96D}"/>
    <cellStyle name="Įprastas 5 2 4 5 3 3" xfId="1688" xr:uid="{124FE407-DD39-488D-95DC-8D117AB5AFB9}"/>
    <cellStyle name="Įprastas 5 2 4 5 3 3 2" xfId="5834" xr:uid="{19FBC592-2445-4EEA-9A8B-8BC922184CD5}"/>
    <cellStyle name="Įprastas 5 2 4 5 3 3 3" xfId="7562" xr:uid="{8FD03943-7272-47BA-8436-01821E28AF07}"/>
    <cellStyle name="Įprastas 5 2 4 5 3 3 4" xfId="4106" xr:uid="{CDC564D2-7B88-474A-982B-5439A47AEA6A}"/>
    <cellStyle name="Įprastas 5 2 4 5 3 3_8 priedas" xfId="9144" xr:uid="{849253DF-F8F0-48D4-ABB5-B2EF9CDC5540}"/>
    <cellStyle name="Įprastas 5 2 4 5 3 4" xfId="2378" xr:uid="{63FE2B7B-6152-4DD7-8F9B-18CD5C289505}"/>
    <cellStyle name="Įprastas 5 2 4 5 3 4 2" xfId="4970" xr:uid="{95848254-BD6F-4E7E-85E6-B5F6229AC7B0}"/>
    <cellStyle name="Įprastas 5 2 4 5 3 4_8 priedas" xfId="9145" xr:uid="{9CFA3411-0EB1-4F5B-A99E-D0F7A144451C}"/>
    <cellStyle name="Įprastas 5 2 4 5 3 5" xfId="6698" xr:uid="{D88FE5CA-2D28-4A5F-9667-105084AFF92C}"/>
    <cellStyle name="Įprastas 5 2 4 5 3 6" xfId="3242" xr:uid="{B75E6A06-D581-435A-BB91-839ED56E2A3C}"/>
    <cellStyle name="Įprastas 5 2 4 5 3_8 priedas" xfId="1159" xr:uid="{00000000-0005-0000-0000-000029020000}"/>
    <cellStyle name="Įprastas 5 2 4 5 4" xfId="578" xr:uid="{00000000-0005-0000-0000-00002A020000}"/>
    <cellStyle name="Įprastas 5 2 4 5 4 2" xfId="1689" xr:uid="{A1B0F362-E0BE-48CB-89FA-B5F1ECF7D017}"/>
    <cellStyle name="Įprastas 5 2 4 5 4 2 2" xfId="6182" xr:uid="{529258C2-8866-46A1-98D8-36CA469CB2AC}"/>
    <cellStyle name="Įprastas 5 2 4 5 4 2 3" xfId="7910" xr:uid="{0A941FBB-9CC6-4032-BE0B-78F5802182D9}"/>
    <cellStyle name="Įprastas 5 2 4 5 4 2 4" xfId="4454" xr:uid="{91F38EE8-A4AA-47AF-B747-B443F483E88E}"/>
    <cellStyle name="Įprastas 5 2 4 5 4 2_8 priedas" xfId="9147" xr:uid="{83E7AE00-2D16-414D-AE0D-699EBFF093DC}"/>
    <cellStyle name="Įprastas 5 2 4 5 4 3" xfId="2726" xr:uid="{7F783C02-7635-44C9-B10E-F2C93DFBCAC8}"/>
    <cellStyle name="Įprastas 5 2 4 5 4 3 2" xfId="5318" xr:uid="{1251F400-CC10-4022-A92E-837161025069}"/>
    <cellStyle name="Įprastas 5 2 4 5 4 3_8 priedas" xfId="9148" xr:uid="{B280F40C-11ED-476C-BE8B-CA43EE0EC855}"/>
    <cellStyle name="Įprastas 5 2 4 5 4 4" xfId="7046" xr:uid="{405754F3-1E4E-4FBB-909C-8C73CC124182}"/>
    <cellStyle name="Įprastas 5 2 4 5 4 5" xfId="3590" xr:uid="{BF3932D4-9536-4D0A-AC8E-B4AFF40C43CA}"/>
    <cellStyle name="Įprastas 5 2 4 5 4_8 priedas" xfId="9146" xr:uid="{C3DFA25F-293B-4A84-B169-724E158F2580}"/>
    <cellStyle name="Įprastas 5 2 4 5 5" xfId="1690" xr:uid="{0601E382-452C-4983-BD50-EE2DC6E6C407}"/>
    <cellStyle name="Įprastas 5 2 4 5 5 2" xfId="5832" xr:uid="{BBE33BC4-D90E-4310-B264-E7DA410A5341}"/>
    <cellStyle name="Įprastas 5 2 4 5 5 3" xfId="7560" xr:uid="{899E18DC-B46B-4338-95A3-86F20A8DF5AB}"/>
    <cellStyle name="Įprastas 5 2 4 5 5 4" xfId="4104" xr:uid="{5B5D5C73-D3A9-45A7-BF25-A540381AB8AA}"/>
    <cellStyle name="Įprastas 5 2 4 5 5_8 priedas" xfId="9149" xr:uid="{E5C3E30C-EA9A-48B0-9C18-996DC2632E4A}"/>
    <cellStyle name="Įprastas 5 2 4 5 6" xfId="2376" xr:uid="{29097BFB-86B7-4B28-BAB5-D35A8AD432C5}"/>
    <cellStyle name="Įprastas 5 2 4 5 6 2" xfId="4968" xr:uid="{1B60ECD0-D197-4164-A53F-AB74A3EEDA4F}"/>
    <cellStyle name="Įprastas 5 2 4 5 6_8 priedas" xfId="9150" xr:uid="{EFE790D8-EDC5-4A52-9C64-476C3A7766B2}"/>
    <cellStyle name="Įprastas 5 2 4 5 7" xfId="6696" xr:uid="{D514A246-7F92-4294-A665-61B46A26ADCD}"/>
    <cellStyle name="Įprastas 5 2 4 5 8" xfId="3240" xr:uid="{293F8A44-45A6-414A-83D5-CD28C64945C4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 2 2" xfId="1691" xr:uid="{BCB61355-1B7C-447E-B0EB-8EB516AB4299}"/>
    <cellStyle name="Įprastas 5 2 4 6 2 2 2" xfId="6230" xr:uid="{C83BFD98-5378-4E58-98A6-746F1751D134}"/>
    <cellStyle name="Įprastas 5 2 4 6 2 2 3" xfId="7958" xr:uid="{56CC220E-0DA8-4BF1-9AF9-C9319A4B4286}"/>
    <cellStyle name="Įprastas 5 2 4 6 2 2 4" xfId="4502" xr:uid="{4EE3096C-CF7A-48B9-877C-7F285C24FD8D}"/>
    <cellStyle name="Įprastas 5 2 4 6 2 2_8 priedas" xfId="9152" xr:uid="{8678BD5E-E14A-4B3B-A6D2-7182EB2961DC}"/>
    <cellStyle name="Įprastas 5 2 4 6 2 3" xfId="2774" xr:uid="{18D8845D-1E0B-4765-A2D0-3F8E09A71DA5}"/>
    <cellStyle name="Įprastas 5 2 4 6 2 3 2" xfId="5366" xr:uid="{007A23CF-A2B0-434C-9BD5-D1E98691D374}"/>
    <cellStyle name="Įprastas 5 2 4 6 2 3_8 priedas" xfId="9153" xr:uid="{C72558E8-318D-4A17-856B-4137ABAF3C8B}"/>
    <cellStyle name="Įprastas 5 2 4 6 2 4" xfId="7094" xr:uid="{3414D681-82F0-4982-86DC-5CE76851A18E}"/>
    <cellStyle name="Įprastas 5 2 4 6 2 5" xfId="3638" xr:uid="{0FF439EA-CD38-4AE7-B68F-E99C4B1A77CF}"/>
    <cellStyle name="Įprastas 5 2 4 6 2_8 priedas" xfId="9151" xr:uid="{5CA241FF-C15F-40D2-8DAE-7944250CD23D}"/>
    <cellStyle name="Įprastas 5 2 4 6 3" xfId="1692" xr:uid="{958E0489-0E89-4ACB-B405-852713732DAF}"/>
    <cellStyle name="Įprastas 5 2 4 6 3 2" xfId="5835" xr:uid="{322D4CCD-E2A9-4AC1-9A82-BD67B72E3D57}"/>
    <cellStyle name="Įprastas 5 2 4 6 3 3" xfId="7563" xr:uid="{05AE5140-7B6B-431E-B2AB-CB9580AFAA4A}"/>
    <cellStyle name="Įprastas 5 2 4 6 3 4" xfId="4107" xr:uid="{35AC94DC-DF45-476A-BE53-1F7B68B5E14C}"/>
    <cellStyle name="Įprastas 5 2 4 6 3_8 priedas" xfId="9154" xr:uid="{1DFAD20E-6D56-4FF1-9C5C-D913E763A033}"/>
    <cellStyle name="Įprastas 5 2 4 6 4" xfId="2379" xr:uid="{5E92AE45-41A5-45AD-A745-81CB7AB65204}"/>
    <cellStyle name="Įprastas 5 2 4 6 4 2" xfId="4971" xr:uid="{97D62A6D-B8DB-4410-88F5-096A242D3E2F}"/>
    <cellStyle name="Įprastas 5 2 4 6 4_8 priedas" xfId="9155" xr:uid="{F0AE2667-BE35-41EF-9990-C0EA60C91F51}"/>
    <cellStyle name="Įprastas 5 2 4 6 5" xfId="6699" xr:uid="{2925D0D0-F259-4AAB-AD5A-CC3008AEF7B2}"/>
    <cellStyle name="Įprastas 5 2 4 6 6" xfId="3243" xr:uid="{B4045590-D1DB-4D4E-9AF8-094D497F490F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 2 2" xfId="1693" xr:uid="{8352A0E7-71E3-4C4B-BE2C-122E3549545C}"/>
    <cellStyle name="Įprastas 5 2 4 7 2 2 2" xfId="6374" xr:uid="{2A9C68D4-A919-4B29-8A10-1D62F0229F70}"/>
    <cellStyle name="Įprastas 5 2 4 7 2 2 3" xfId="8102" xr:uid="{3E0A09E6-61DD-4E4D-AA3F-740F3439B932}"/>
    <cellStyle name="Įprastas 5 2 4 7 2 2 4" xfId="4646" xr:uid="{6DD76057-756A-4148-A905-832CEC938BB5}"/>
    <cellStyle name="Įprastas 5 2 4 7 2 2_8 priedas" xfId="9157" xr:uid="{91096F0D-0E16-4960-B4E1-E17B8622E053}"/>
    <cellStyle name="Įprastas 5 2 4 7 2 3" xfId="2918" xr:uid="{02994C20-9A59-4FEC-9362-48691D48F076}"/>
    <cellStyle name="Įprastas 5 2 4 7 2 3 2" xfId="5510" xr:uid="{4D1F515A-6767-4320-A5A7-60E27837DB43}"/>
    <cellStyle name="Įprastas 5 2 4 7 2 3_8 priedas" xfId="9158" xr:uid="{458A79D6-78C6-4D50-A542-AB4117D08C96}"/>
    <cellStyle name="Įprastas 5 2 4 7 2 4" xfId="7238" xr:uid="{44FCF8FC-FDBB-4289-85C0-6FC2E264AC1E}"/>
    <cellStyle name="Įprastas 5 2 4 7 2 5" xfId="3782" xr:uid="{52042995-7CB4-4869-B860-2CDA9ADE69BA}"/>
    <cellStyle name="Įprastas 5 2 4 7 2_8 priedas" xfId="9156" xr:uid="{5AE27D93-A8AD-4B24-88BF-D30F6CF69150}"/>
    <cellStyle name="Įprastas 5 2 4 7 3" xfId="1694" xr:uid="{CE88DB23-8765-4CAF-893B-BBB03DFF231C}"/>
    <cellStyle name="Įprastas 5 2 4 7 3 2" xfId="5836" xr:uid="{48FB5013-947E-4805-89A6-D100A4E34FCB}"/>
    <cellStyle name="Įprastas 5 2 4 7 3 3" xfId="7564" xr:uid="{83298B95-C20B-4D57-A2E1-900B2C68A765}"/>
    <cellStyle name="Įprastas 5 2 4 7 3 4" xfId="4108" xr:uid="{D9A67991-2EBD-444C-B9DD-9B0D7280DFA3}"/>
    <cellStyle name="Įprastas 5 2 4 7 3_8 priedas" xfId="9159" xr:uid="{AB05D0A2-82F8-44DB-8B5D-A87E394AB533}"/>
    <cellStyle name="Įprastas 5 2 4 7 4" xfId="2380" xr:uid="{E772843D-D344-4A29-A82D-6CC62D09306B}"/>
    <cellStyle name="Įprastas 5 2 4 7 4 2" xfId="4972" xr:uid="{8F6F6A8D-23EC-41EA-BCB9-F20C1EFEF8A4}"/>
    <cellStyle name="Įprastas 5 2 4 7 4_8 priedas" xfId="9160" xr:uid="{F2933DCE-2A82-4224-89D9-9278837518FA}"/>
    <cellStyle name="Įprastas 5 2 4 7 5" xfId="6700" xr:uid="{7FF96051-C2EC-48D6-8A0F-D4ED5089D9F3}"/>
    <cellStyle name="Įprastas 5 2 4 7 6" xfId="3244" xr:uid="{2C571FDD-D25D-4695-9B1A-1FF3ECD90AB6}"/>
    <cellStyle name="Įprastas 5 2 4 7_8 priedas" xfId="1249" xr:uid="{00000000-0005-0000-0000-000031020000}"/>
    <cellStyle name="Įprastas 5 2 4 8" xfId="482" xr:uid="{00000000-0005-0000-0000-000032020000}"/>
    <cellStyle name="Įprastas 5 2 4 8 2" xfId="1695" xr:uid="{0D46A591-3465-49A6-A6FF-608E0A1EBDDC}"/>
    <cellStyle name="Įprastas 5 2 4 8 2 2" xfId="6086" xr:uid="{B3F972C0-28A7-4A2B-9166-6291B94A699C}"/>
    <cellStyle name="Įprastas 5 2 4 8 2 3" xfId="7814" xr:uid="{FDC00BA5-03A2-47CC-A153-5B077A7DA82D}"/>
    <cellStyle name="Įprastas 5 2 4 8 2 4" xfId="4358" xr:uid="{CF94D08D-72A0-423E-9B50-CB8EEA88E46E}"/>
    <cellStyle name="Įprastas 5 2 4 8 2_8 priedas" xfId="9162" xr:uid="{F2EFFA89-A77B-42AA-B1BB-53DEAAC7BE4A}"/>
    <cellStyle name="Įprastas 5 2 4 8 3" xfId="2630" xr:uid="{860DB479-9D52-4B35-B728-CA4C19F4B8D5}"/>
    <cellStyle name="Įprastas 5 2 4 8 3 2" xfId="5222" xr:uid="{0E1D2C04-8B72-4F34-BA12-63A71E6373E2}"/>
    <cellStyle name="Įprastas 5 2 4 8 3_8 priedas" xfId="9163" xr:uid="{9F3C8A7A-3857-4696-AA42-A6638AAD1426}"/>
    <cellStyle name="Įprastas 5 2 4 8 4" xfId="6950" xr:uid="{73B74967-B6DE-4443-B99B-E433B841061D}"/>
    <cellStyle name="Įprastas 5 2 4 8 5" xfId="3494" xr:uid="{0AFF220C-ED5F-4C44-BB2B-CD7DB3998969}"/>
    <cellStyle name="Įprastas 5 2 4 8_8 priedas" xfId="9161" xr:uid="{F315BA36-A99B-4635-A2E3-0216C15668F4}"/>
    <cellStyle name="Įprastas 5 2 4 9" xfId="1696" xr:uid="{8F6445D3-8856-41AF-9715-A300A32FE8AB}"/>
    <cellStyle name="Įprastas 5 2 4 9 2" xfId="5654" xr:uid="{7FD6C397-DB5A-4B7E-AAD0-2A8A12C0E6C0}"/>
    <cellStyle name="Įprastas 5 2 4 9 3" xfId="7382" xr:uid="{B3EB7123-C5C3-4D0B-B872-20279C2B87BD}"/>
    <cellStyle name="Įprastas 5 2 4 9 4" xfId="3926" xr:uid="{F5B84C86-6995-4B54-B964-7FB87027D880}"/>
    <cellStyle name="Įprastas 5 2 4 9_8 priedas" xfId="9164" xr:uid="{82FA0EB0-70CF-4367-9C5F-BB3F6732E15F}"/>
    <cellStyle name="Įprastas 5 2 4_8 priedas" xfId="179" xr:uid="{00000000-0005-0000-0000-000033020000}"/>
    <cellStyle name="Įprastas 5 2 5" xfId="215" xr:uid="{00000000-0005-0000-0000-000034020000}"/>
    <cellStyle name="Įprastas 5 2 5 10" xfId="6701" xr:uid="{CC88F5A2-79E5-4CA9-9AEC-68EF648BDC4C}"/>
    <cellStyle name="Įprastas 5 2 5 11" xfId="3245" xr:uid="{E4AC3526-711C-47DF-BCAC-0138C7D730E1}"/>
    <cellStyle name="Įprastas 5 2 5 2" xfId="216" xr:uid="{00000000-0005-0000-0000-000035020000}"/>
    <cellStyle name="Įprastas 5 2 5 2 10" xfId="3246" xr:uid="{514627DA-EF1A-4183-B43C-C36FECD3961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 2 2" xfId="1697" xr:uid="{FF983495-4BBF-4515-9F4E-E3CED1C72843}"/>
    <cellStyle name="Įprastas 5 2 5 2 2 2 2 2 2" xfId="6308" xr:uid="{C5F79F2C-8A33-462C-BD7D-F1D7CFCA7B26}"/>
    <cellStyle name="Įprastas 5 2 5 2 2 2 2 2 3" xfId="8036" xr:uid="{AA645489-328C-4DF3-B3A7-8F246F300347}"/>
    <cellStyle name="Įprastas 5 2 5 2 2 2 2 2 4" xfId="4580" xr:uid="{399600DC-E22B-45C2-843F-9AEB5E73C435}"/>
    <cellStyle name="Įprastas 5 2 5 2 2 2 2 2_8 priedas" xfId="9166" xr:uid="{9174781C-835F-4708-A606-578B4A833F9D}"/>
    <cellStyle name="Įprastas 5 2 5 2 2 2 2 3" xfId="2852" xr:uid="{F624A66A-D285-49F9-A488-B47AA0CF8585}"/>
    <cellStyle name="Įprastas 5 2 5 2 2 2 2 3 2" xfId="5444" xr:uid="{00CBE3F5-6EBD-4C07-A605-78A49E86D4CB}"/>
    <cellStyle name="Įprastas 5 2 5 2 2 2 2 3_8 priedas" xfId="9167" xr:uid="{CD21BE8A-3007-41F1-870A-C1AB1A64511F}"/>
    <cellStyle name="Įprastas 5 2 5 2 2 2 2 4" xfId="7172" xr:uid="{243C58C5-A73E-464A-B220-5621014EDF96}"/>
    <cellStyle name="Įprastas 5 2 5 2 2 2 2 5" xfId="3716" xr:uid="{1624D540-9694-465A-B7CE-466B639EF64E}"/>
    <cellStyle name="Įprastas 5 2 5 2 2 2 2_8 priedas" xfId="9165" xr:uid="{2CF0505D-813C-4565-A351-4A16383B15B4}"/>
    <cellStyle name="Įprastas 5 2 5 2 2 2 3" xfId="1698" xr:uid="{77308A84-6365-4EF8-86C4-63E909437430}"/>
    <cellStyle name="Įprastas 5 2 5 2 2 2 3 2" xfId="5840" xr:uid="{CCA9082A-B859-4CFF-B937-94ABBBF84BE0}"/>
    <cellStyle name="Įprastas 5 2 5 2 2 2 3 3" xfId="7568" xr:uid="{0782E598-FF0C-48EA-8CCD-7316DB1DF850}"/>
    <cellStyle name="Įprastas 5 2 5 2 2 2 3 4" xfId="4112" xr:uid="{1471C966-3860-49E3-A003-91111381ED66}"/>
    <cellStyle name="Įprastas 5 2 5 2 2 2 3_8 priedas" xfId="9168" xr:uid="{0F77592E-09C0-406D-A9A2-F4AA5A90F379}"/>
    <cellStyle name="Įprastas 5 2 5 2 2 2 4" xfId="2384" xr:uid="{6B6358B8-5F8B-4BA1-9C7E-9D669376F40C}"/>
    <cellStyle name="Įprastas 5 2 5 2 2 2 4 2" xfId="4976" xr:uid="{FD8F114B-96ED-4C16-9565-3F6623701DE7}"/>
    <cellStyle name="Įprastas 5 2 5 2 2 2 4_8 priedas" xfId="9169" xr:uid="{94E36838-EEA6-4846-AC2F-A177D7448FCE}"/>
    <cellStyle name="Įprastas 5 2 5 2 2 2 5" xfId="6704" xr:uid="{DA66C1B2-F350-4573-A547-2B4E552E8EFD}"/>
    <cellStyle name="Įprastas 5 2 5 2 2 2 6" xfId="3248" xr:uid="{F872C06B-2A7A-44EA-AB41-C2BD844E8F3E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 2 2" xfId="1699" xr:uid="{359D0698-4278-4EB7-A32D-81B3BE40BE1B}"/>
    <cellStyle name="Įprastas 5 2 5 2 2 3 2 2 2" xfId="6452" xr:uid="{8BB9E599-607A-4C51-BD8D-31299C956623}"/>
    <cellStyle name="Įprastas 5 2 5 2 2 3 2 2 3" xfId="8180" xr:uid="{BBD868E0-F4AA-4003-9BFA-5C5681FFF588}"/>
    <cellStyle name="Įprastas 5 2 5 2 2 3 2 2 4" xfId="4724" xr:uid="{FC9FD561-4F63-4838-9637-4876C0617FCD}"/>
    <cellStyle name="Įprastas 5 2 5 2 2 3 2 2_8 priedas" xfId="9171" xr:uid="{FA3D7BEB-331F-48DB-B23F-66E455004C15}"/>
    <cellStyle name="Įprastas 5 2 5 2 2 3 2 3" xfId="2996" xr:uid="{CBC09182-A46E-4939-B08E-0DCD61C8BA7D}"/>
    <cellStyle name="Įprastas 5 2 5 2 2 3 2 3 2" xfId="5588" xr:uid="{604B2C4A-CF02-49B6-850D-FF57106EA5FA}"/>
    <cellStyle name="Įprastas 5 2 5 2 2 3 2 3_8 priedas" xfId="9172" xr:uid="{FBDD40DA-D848-4948-BB33-36699DC63104}"/>
    <cellStyle name="Įprastas 5 2 5 2 2 3 2 4" xfId="7316" xr:uid="{C6CE7B48-0254-481E-850C-2862C0810249}"/>
    <cellStyle name="Įprastas 5 2 5 2 2 3 2 5" xfId="3860" xr:uid="{6FC81254-5973-48FA-AEF4-80452F61FA77}"/>
    <cellStyle name="Įprastas 5 2 5 2 2 3 2_8 priedas" xfId="9170" xr:uid="{8B098D49-CD19-4FF3-931F-3108C0949D77}"/>
    <cellStyle name="Įprastas 5 2 5 2 2 3 3" xfId="1700" xr:uid="{939DF264-FB7F-4079-A344-EF7AA6E7E2F0}"/>
    <cellStyle name="Įprastas 5 2 5 2 2 3 3 2" xfId="5841" xr:uid="{1FCA0158-5FBF-4230-B5E6-4BB8AB5CAA2D}"/>
    <cellStyle name="Įprastas 5 2 5 2 2 3 3 3" xfId="7569" xr:uid="{4B03A79F-6114-4BF2-BF1C-1F953A78A497}"/>
    <cellStyle name="Įprastas 5 2 5 2 2 3 3 4" xfId="4113" xr:uid="{A8E13D29-10E0-452B-AF91-3DCE365FCD55}"/>
    <cellStyle name="Įprastas 5 2 5 2 2 3 3_8 priedas" xfId="9173" xr:uid="{6AFCFB6D-839C-4965-A514-03FF71A6B88F}"/>
    <cellStyle name="Įprastas 5 2 5 2 2 3 4" xfId="2385" xr:uid="{09664E10-9739-4177-9C22-05C4911C0B8B}"/>
    <cellStyle name="Įprastas 5 2 5 2 2 3 4 2" xfId="4977" xr:uid="{10AD6993-807A-4FB5-8831-BAC718ADA6BF}"/>
    <cellStyle name="Įprastas 5 2 5 2 2 3 4_8 priedas" xfId="9174" xr:uid="{4AFED973-EA8D-4F2B-AF42-4A8EA1F83F97}"/>
    <cellStyle name="Įprastas 5 2 5 2 2 3 5" xfId="6705" xr:uid="{EEE3A89F-581B-4EAE-9057-D533D163D518}"/>
    <cellStyle name="Įprastas 5 2 5 2 2 3 6" xfId="3249" xr:uid="{40B342A8-2B31-45E5-9509-7E925D701B35}"/>
    <cellStyle name="Įprastas 5 2 5 2 2 3_8 priedas" xfId="1183" xr:uid="{00000000-0005-0000-0000-00003C020000}"/>
    <cellStyle name="Įprastas 5 2 5 2 2 4" xfId="560" xr:uid="{00000000-0005-0000-0000-00003D020000}"/>
    <cellStyle name="Įprastas 5 2 5 2 2 4 2" xfId="1701" xr:uid="{7A5ED46B-3036-46AC-BD4C-4655FB16D32E}"/>
    <cellStyle name="Įprastas 5 2 5 2 2 4 2 2" xfId="6164" xr:uid="{4EA931AE-0C3A-4163-AA0A-61B66B6D32F7}"/>
    <cellStyle name="Įprastas 5 2 5 2 2 4 2 3" xfId="7892" xr:uid="{4C85CDFE-8756-4FCF-9BC2-BB7D89687F45}"/>
    <cellStyle name="Įprastas 5 2 5 2 2 4 2 4" xfId="4436" xr:uid="{64F2061F-D117-4621-BB43-31ED2A59510D}"/>
    <cellStyle name="Įprastas 5 2 5 2 2 4 2_8 priedas" xfId="9176" xr:uid="{5D035C71-3B7E-482A-BFCC-AE361C06A459}"/>
    <cellStyle name="Įprastas 5 2 5 2 2 4 3" xfId="2708" xr:uid="{3A4114C9-60A3-429A-A8B8-BFBFBF0959E8}"/>
    <cellStyle name="Įprastas 5 2 5 2 2 4 3 2" xfId="5300" xr:uid="{04390A2A-9D47-41F6-8637-A33920F4561A}"/>
    <cellStyle name="Įprastas 5 2 5 2 2 4 3_8 priedas" xfId="9177" xr:uid="{7CADFF76-0E7B-407A-9DD1-D48AD39FFA57}"/>
    <cellStyle name="Įprastas 5 2 5 2 2 4 4" xfId="7028" xr:uid="{D616DA14-B5BA-47B2-B1E3-ABA0039F91FC}"/>
    <cellStyle name="Įprastas 5 2 5 2 2 4 5" xfId="3572" xr:uid="{449A052F-9809-4260-8220-4C22EF14CD2F}"/>
    <cellStyle name="Įprastas 5 2 5 2 2 4_8 priedas" xfId="9175" xr:uid="{04F82F6A-312E-4BE8-9596-B429C7479F22}"/>
    <cellStyle name="Įprastas 5 2 5 2 2 5" xfId="1702" xr:uid="{783D8105-7A43-4FE3-95EA-8C5E744CD999}"/>
    <cellStyle name="Įprastas 5 2 5 2 2 5 2" xfId="5839" xr:uid="{299D1409-CECC-4AA8-989F-6EBFE833FF80}"/>
    <cellStyle name="Įprastas 5 2 5 2 2 5 3" xfId="7567" xr:uid="{CDB36655-E3F1-4353-BBAF-6CE1B695D7D3}"/>
    <cellStyle name="Įprastas 5 2 5 2 2 5 4" xfId="4111" xr:uid="{155B5003-3AD2-45FE-BFD1-BC602AEC5E90}"/>
    <cellStyle name="Įprastas 5 2 5 2 2 5_8 priedas" xfId="9178" xr:uid="{4FE8705E-6396-4B51-B537-ED2FCABD8436}"/>
    <cellStyle name="Įprastas 5 2 5 2 2 6" xfId="2383" xr:uid="{603E6753-A2D3-4CD0-911C-B238C7C18DFA}"/>
    <cellStyle name="Įprastas 5 2 5 2 2 6 2" xfId="4975" xr:uid="{93D9A525-E39F-41D0-8DCD-4D5BE317F569}"/>
    <cellStyle name="Įprastas 5 2 5 2 2 6_8 priedas" xfId="9179" xr:uid="{D28E67E3-5BC3-4376-908C-A67102F79C18}"/>
    <cellStyle name="Įprastas 5 2 5 2 2 7" xfId="6703" xr:uid="{E9831599-F0E9-4268-89E7-B4CD6959D831}"/>
    <cellStyle name="Įprastas 5 2 5 2 2 8" xfId="3247" xr:uid="{DEAB2492-636E-450A-BBB8-1ABCB3397D76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 2 2" xfId="1703" xr:uid="{52456296-722C-43F7-A08A-FAAD58ED28DA}"/>
    <cellStyle name="Įprastas 5 2 5 2 3 2 2 2 2" xfId="6356" xr:uid="{7D713477-1078-4547-A39B-2B0A0980C291}"/>
    <cellStyle name="Įprastas 5 2 5 2 3 2 2 2 3" xfId="8084" xr:uid="{BCAC2303-2070-44A6-AE85-EB3AA76898FE}"/>
    <cellStyle name="Įprastas 5 2 5 2 3 2 2 2 4" xfId="4628" xr:uid="{308E709F-AA9F-49F4-B56D-3452DE6D0C90}"/>
    <cellStyle name="Įprastas 5 2 5 2 3 2 2 2_8 priedas" xfId="9181" xr:uid="{837BA08C-1FAA-4239-8E06-F47CC05AC45B}"/>
    <cellStyle name="Įprastas 5 2 5 2 3 2 2 3" xfId="2900" xr:uid="{DCE0F283-8EC0-4715-A150-89E886920849}"/>
    <cellStyle name="Įprastas 5 2 5 2 3 2 2 3 2" xfId="5492" xr:uid="{08D330A7-8D03-4031-A5B0-7FD415A952F2}"/>
    <cellStyle name="Įprastas 5 2 5 2 3 2 2 3_8 priedas" xfId="9182" xr:uid="{7D2C8AB8-45CE-4C62-BFAE-E89021711201}"/>
    <cellStyle name="Įprastas 5 2 5 2 3 2 2 4" xfId="7220" xr:uid="{78DB0CB5-CD7D-4246-A25B-2B63C416057D}"/>
    <cellStyle name="Įprastas 5 2 5 2 3 2 2 5" xfId="3764" xr:uid="{A5C6A7F8-A5A2-46CC-B8E4-4A3C9D9ED9B7}"/>
    <cellStyle name="Įprastas 5 2 5 2 3 2 2_8 priedas" xfId="9180" xr:uid="{31B48CF0-46C7-441F-9AF6-04930335513E}"/>
    <cellStyle name="Įprastas 5 2 5 2 3 2 3" xfId="1704" xr:uid="{8F8BA9E7-0CFD-4348-9A2D-2558BD9F5EA0}"/>
    <cellStyle name="Įprastas 5 2 5 2 3 2 3 2" xfId="5843" xr:uid="{8E77845A-F2A2-4466-B542-B59E4E054CD5}"/>
    <cellStyle name="Įprastas 5 2 5 2 3 2 3 3" xfId="7571" xr:uid="{FB6D1999-F103-41D1-81A1-310E5C8B0312}"/>
    <cellStyle name="Įprastas 5 2 5 2 3 2 3 4" xfId="4115" xr:uid="{7FB7A5FF-8692-44FF-B23C-B18220BC07C4}"/>
    <cellStyle name="Įprastas 5 2 5 2 3 2 3_8 priedas" xfId="9183" xr:uid="{39249CA1-68ED-4170-A3A4-97BCDECC96E0}"/>
    <cellStyle name="Įprastas 5 2 5 2 3 2 4" xfId="2387" xr:uid="{58234513-3846-46EF-94F6-32217706A015}"/>
    <cellStyle name="Įprastas 5 2 5 2 3 2 4 2" xfId="4979" xr:uid="{79A82C13-D635-44D8-9CC9-0E813FB2FD1C}"/>
    <cellStyle name="Įprastas 5 2 5 2 3 2 4_8 priedas" xfId="9184" xr:uid="{C6021C70-66C1-41BC-A07A-E6E47BDB208B}"/>
    <cellStyle name="Įprastas 5 2 5 2 3 2 5" xfId="6707" xr:uid="{BC4AA17F-886D-4AF8-9675-36B56451B005}"/>
    <cellStyle name="Įprastas 5 2 5 2 3 2 6" xfId="3251" xr:uid="{758024BE-110F-4D8D-AADC-A9AE7C05DF4F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 2 2" xfId="1705" xr:uid="{F1147F3E-6743-46C8-BF54-94C8324730E6}"/>
    <cellStyle name="Įprastas 5 2 5 2 3 3 2 2 2" xfId="6500" xr:uid="{CDF63976-6912-47A1-9D69-8268FF11848A}"/>
    <cellStyle name="Įprastas 5 2 5 2 3 3 2 2 3" xfId="8228" xr:uid="{1B015810-C043-467D-877F-5A61EEF3118C}"/>
    <cellStyle name="Įprastas 5 2 5 2 3 3 2 2 4" xfId="4772" xr:uid="{A248C90F-B2E3-443B-9107-D4C8523D6C7C}"/>
    <cellStyle name="Įprastas 5 2 5 2 3 3 2 2_8 priedas" xfId="9186" xr:uid="{1E89CE66-9834-4F2E-AFB8-4C475F95B78E}"/>
    <cellStyle name="Įprastas 5 2 5 2 3 3 2 3" xfId="3044" xr:uid="{C93B21CB-BAF7-4A2C-A930-4B3CF4537C13}"/>
    <cellStyle name="Įprastas 5 2 5 2 3 3 2 3 2" xfId="5636" xr:uid="{C469499C-3E72-4520-A2B5-50C309EB1E36}"/>
    <cellStyle name="Įprastas 5 2 5 2 3 3 2 3_8 priedas" xfId="9187" xr:uid="{FF0EE933-2537-44AD-BE33-5E60653D55C1}"/>
    <cellStyle name="Įprastas 5 2 5 2 3 3 2 4" xfId="7364" xr:uid="{B1195B46-6E5D-41A2-A022-861AFEAE00F7}"/>
    <cellStyle name="Įprastas 5 2 5 2 3 3 2 5" xfId="3908" xr:uid="{D7E82CBF-C269-4359-AEBB-EDFB22D4D2ED}"/>
    <cellStyle name="Įprastas 5 2 5 2 3 3 2_8 priedas" xfId="9185" xr:uid="{F0D7033D-F3E0-4201-B697-2DF2EF6AD7DD}"/>
    <cellStyle name="Įprastas 5 2 5 2 3 3 3" xfId="1706" xr:uid="{23E7EA79-5A42-481F-9BB1-8BC3E8A1BB7A}"/>
    <cellStyle name="Įprastas 5 2 5 2 3 3 3 2" xfId="5844" xr:uid="{8C1CF817-B178-41A2-BEB7-5B6AD364A027}"/>
    <cellStyle name="Įprastas 5 2 5 2 3 3 3 3" xfId="7572" xr:uid="{B450DA4C-EBDF-4A83-B63A-8B92B3C120E8}"/>
    <cellStyle name="Įprastas 5 2 5 2 3 3 3 4" xfId="4116" xr:uid="{91BAB116-47C3-4226-9571-FA3DABF97F7A}"/>
    <cellStyle name="Įprastas 5 2 5 2 3 3 3_8 priedas" xfId="9188" xr:uid="{D2A40CA2-2FD4-4156-85D0-63C711825484}"/>
    <cellStyle name="Įprastas 5 2 5 2 3 3 4" xfId="2388" xr:uid="{2825260D-CABD-406A-B988-FC6F194A6792}"/>
    <cellStyle name="Įprastas 5 2 5 2 3 3 4 2" xfId="4980" xr:uid="{CFC8F337-B572-401D-B85A-FF30258CFFFD}"/>
    <cellStyle name="Įprastas 5 2 5 2 3 3 4_8 priedas" xfId="9189" xr:uid="{ED4BE4AC-4E04-4B78-A290-B7B0E9696110}"/>
    <cellStyle name="Įprastas 5 2 5 2 3 3 5" xfId="6708" xr:uid="{33573418-F618-4FAC-853D-A7A27244DAA2}"/>
    <cellStyle name="Įprastas 5 2 5 2 3 3 6" xfId="3252" xr:uid="{7B149F12-3841-435E-A7C6-B72E52A662D7}"/>
    <cellStyle name="Įprastas 5 2 5 2 3 3_8 priedas" xfId="1135" xr:uid="{00000000-0005-0000-0000-000045020000}"/>
    <cellStyle name="Įprastas 5 2 5 2 3 4" xfId="608" xr:uid="{00000000-0005-0000-0000-000046020000}"/>
    <cellStyle name="Įprastas 5 2 5 2 3 4 2" xfId="1707" xr:uid="{C7084C91-5524-48E3-B693-5F85B1C1B499}"/>
    <cellStyle name="Įprastas 5 2 5 2 3 4 2 2" xfId="6212" xr:uid="{F0F7C700-D097-4221-8198-7245781431A9}"/>
    <cellStyle name="Įprastas 5 2 5 2 3 4 2 3" xfId="7940" xr:uid="{2026A38A-F8D1-42D8-813C-851B31B0F796}"/>
    <cellStyle name="Įprastas 5 2 5 2 3 4 2 4" xfId="4484" xr:uid="{14645B2B-2674-4215-885A-777480E8ABAD}"/>
    <cellStyle name="Įprastas 5 2 5 2 3 4 2_8 priedas" xfId="9191" xr:uid="{6D41E30F-FAAF-44EE-AD69-E8D4C00EFC6C}"/>
    <cellStyle name="Įprastas 5 2 5 2 3 4 3" xfId="2756" xr:uid="{C6A52629-1BC3-4826-B1EE-BCBD25CB6C0F}"/>
    <cellStyle name="Įprastas 5 2 5 2 3 4 3 2" xfId="5348" xr:uid="{4D7912AD-47E0-4406-BA09-7C55762593A5}"/>
    <cellStyle name="Įprastas 5 2 5 2 3 4 3_8 priedas" xfId="9192" xr:uid="{0E6357F9-C747-4F4C-AD80-75B9622A8D26}"/>
    <cellStyle name="Įprastas 5 2 5 2 3 4 4" xfId="7076" xr:uid="{C925487A-D852-4529-AE9D-14445823747A}"/>
    <cellStyle name="Įprastas 5 2 5 2 3 4 5" xfId="3620" xr:uid="{B90E2909-611B-43D3-8334-FB9480CC2080}"/>
    <cellStyle name="Įprastas 5 2 5 2 3 4_8 priedas" xfId="9190" xr:uid="{01A7F139-CD9B-4FE5-88A3-C7370ED9DC69}"/>
    <cellStyle name="Įprastas 5 2 5 2 3 5" xfId="1708" xr:uid="{529FCC98-4B8E-490A-B37C-D17B54541740}"/>
    <cellStyle name="Įprastas 5 2 5 2 3 5 2" xfId="5842" xr:uid="{F0FA3DB5-1856-420B-AE50-661154C50510}"/>
    <cellStyle name="Įprastas 5 2 5 2 3 5 3" xfId="7570" xr:uid="{FE79B1FE-EB0C-45EA-90E4-C832EDF7BADA}"/>
    <cellStyle name="Įprastas 5 2 5 2 3 5 4" xfId="4114" xr:uid="{86796269-E0F8-4E1C-BAB5-9AF436AE9EF3}"/>
    <cellStyle name="Įprastas 5 2 5 2 3 5_8 priedas" xfId="9193" xr:uid="{EB669C19-74B8-46F7-9401-09BB65947488}"/>
    <cellStyle name="Įprastas 5 2 5 2 3 6" xfId="2386" xr:uid="{664868B6-5CB8-44AB-8481-D74912F9A8E1}"/>
    <cellStyle name="Įprastas 5 2 5 2 3 6 2" xfId="4978" xr:uid="{84C7311C-3E7B-4B20-BF1C-432449AB732D}"/>
    <cellStyle name="Įprastas 5 2 5 2 3 6_8 priedas" xfId="9194" xr:uid="{55D13E3E-0D6B-434B-ADCE-B6225AE36548}"/>
    <cellStyle name="Įprastas 5 2 5 2 3 7" xfId="6706" xr:uid="{7972E523-0E91-46FB-AB6A-F07DBA6D3E2C}"/>
    <cellStyle name="Įprastas 5 2 5 2 3 8" xfId="3250" xr:uid="{AD1EDAF7-A952-491E-9C7E-2EB1C066D47F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 2 2" xfId="1709" xr:uid="{ADF6D231-FBB8-4C50-9B7D-69AB01992754}"/>
    <cellStyle name="Įprastas 5 2 5 2 4 2 2 2" xfId="6260" xr:uid="{7CBB6263-7E3A-4015-8AF0-AF99AA2BDDFD}"/>
    <cellStyle name="Įprastas 5 2 5 2 4 2 2 3" xfId="7988" xr:uid="{4834E91A-9218-401F-BE4C-BA336BFC0A78}"/>
    <cellStyle name="Įprastas 5 2 5 2 4 2 2 4" xfId="4532" xr:uid="{B021354A-6552-442F-886A-89E466DB486C}"/>
    <cellStyle name="Įprastas 5 2 5 2 4 2 2_8 priedas" xfId="9196" xr:uid="{42DD9460-527C-4320-AC2F-F77483827325}"/>
    <cellStyle name="Įprastas 5 2 5 2 4 2 3" xfId="2804" xr:uid="{CA47470B-E97A-49C2-A985-40D4263323C4}"/>
    <cellStyle name="Įprastas 5 2 5 2 4 2 3 2" xfId="5396" xr:uid="{6FF0E124-CB5C-4546-B788-05D86F58D4EF}"/>
    <cellStyle name="Įprastas 5 2 5 2 4 2 3_8 priedas" xfId="9197" xr:uid="{6CB77C0B-4C4E-46E5-B709-F874C1E5B9C7}"/>
    <cellStyle name="Įprastas 5 2 5 2 4 2 4" xfId="7124" xr:uid="{97DE778C-B2E9-4C52-815D-2D228F6A2819}"/>
    <cellStyle name="Įprastas 5 2 5 2 4 2 5" xfId="3668" xr:uid="{A958A947-7C3F-47D3-8ED3-04409BD1D882}"/>
    <cellStyle name="Įprastas 5 2 5 2 4 2_8 priedas" xfId="9195" xr:uid="{3119DC3E-0A70-41A2-B15D-EDD361919A73}"/>
    <cellStyle name="Įprastas 5 2 5 2 4 3" xfId="1710" xr:uid="{EA07D43C-2719-4611-9E7D-C6509BB8115E}"/>
    <cellStyle name="Įprastas 5 2 5 2 4 3 2" xfId="5845" xr:uid="{AF5E548A-E9CA-4755-8C96-A96464C31923}"/>
    <cellStyle name="Įprastas 5 2 5 2 4 3 3" xfId="7573" xr:uid="{21CC80E4-3BBD-48A7-B84F-F3B1F2EC0299}"/>
    <cellStyle name="Įprastas 5 2 5 2 4 3 4" xfId="4117" xr:uid="{A90A8695-40DE-48A5-81A4-61570E74FE78}"/>
    <cellStyle name="Įprastas 5 2 5 2 4 3_8 priedas" xfId="9198" xr:uid="{030B7789-2082-4D07-BD66-74818E85411C}"/>
    <cellStyle name="Įprastas 5 2 5 2 4 4" xfId="2389" xr:uid="{80708A53-2A3D-4A9F-B2E3-82DE87164ED3}"/>
    <cellStyle name="Įprastas 5 2 5 2 4 4 2" xfId="4981" xr:uid="{14EA9888-154B-49BB-87BD-3FC56A1EF72A}"/>
    <cellStyle name="Įprastas 5 2 5 2 4 4_8 priedas" xfId="9199" xr:uid="{D11A10F0-3F14-4175-BFDD-DC454ADC312D}"/>
    <cellStyle name="Įprastas 5 2 5 2 4 5" xfId="6709" xr:uid="{3ED8E64C-D4A9-4999-A564-C852BCB16243}"/>
    <cellStyle name="Įprastas 5 2 5 2 4 6" xfId="3253" xr:uid="{D44E6DD5-38FD-456D-A75F-27022E8E0418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 2 2" xfId="1711" xr:uid="{26F6F0D5-CD9D-4EAA-A48C-2BE357E21852}"/>
    <cellStyle name="Įprastas 5 2 5 2 5 2 2 2" xfId="6404" xr:uid="{F69B0BC5-F564-4644-8C9E-5209E53384B3}"/>
    <cellStyle name="Įprastas 5 2 5 2 5 2 2 3" xfId="8132" xr:uid="{76AF3093-F4A3-4D2A-BF9F-B95ECB39CA2F}"/>
    <cellStyle name="Įprastas 5 2 5 2 5 2 2 4" xfId="4676" xr:uid="{0A186E77-F126-4861-97F4-2DA757D97619}"/>
    <cellStyle name="Įprastas 5 2 5 2 5 2 2_8 priedas" xfId="9201" xr:uid="{101385A3-68D5-4F99-A9B8-1E0D8F2ECB61}"/>
    <cellStyle name="Įprastas 5 2 5 2 5 2 3" xfId="2948" xr:uid="{FB79C7C5-C351-4979-9413-357B175697B1}"/>
    <cellStyle name="Įprastas 5 2 5 2 5 2 3 2" xfId="5540" xr:uid="{B4D9CA50-1C5E-44F9-81F3-D018F5599C3D}"/>
    <cellStyle name="Įprastas 5 2 5 2 5 2 3_8 priedas" xfId="9202" xr:uid="{1829558E-2EEA-4891-9AE7-57B2633C0951}"/>
    <cellStyle name="Įprastas 5 2 5 2 5 2 4" xfId="7268" xr:uid="{397F4728-5523-4F75-93F0-BF1DC71E64AD}"/>
    <cellStyle name="Įprastas 5 2 5 2 5 2 5" xfId="3812" xr:uid="{99035191-01DD-4E42-BF52-F169F3740B2D}"/>
    <cellStyle name="Įprastas 5 2 5 2 5 2_8 priedas" xfId="9200" xr:uid="{503CBA63-9C5E-449E-AE77-47836C0EC7EE}"/>
    <cellStyle name="Įprastas 5 2 5 2 5 3" xfId="1712" xr:uid="{6DF662F2-CB24-4F1D-ABF0-6DCEEAF2F5FE}"/>
    <cellStyle name="Įprastas 5 2 5 2 5 3 2" xfId="5846" xr:uid="{5B082C2F-3EA6-460D-88E5-83CECDB1B268}"/>
    <cellStyle name="Įprastas 5 2 5 2 5 3 3" xfId="7574" xr:uid="{3CA94118-CB37-46FD-ABC8-3F009FBAEA31}"/>
    <cellStyle name="Įprastas 5 2 5 2 5 3 4" xfId="4118" xr:uid="{079421DB-4EBD-4231-B85D-0CFF6C3FED08}"/>
    <cellStyle name="Įprastas 5 2 5 2 5 3_8 priedas" xfId="9203" xr:uid="{5B9C8CA2-CE7F-40B6-9017-A4B8766000C0}"/>
    <cellStyle name="Įprastas 5 2 5 2 5 4" xfId="2390" xr:uid="{D30CBE09-DE7E-4C52-87F8-9377A76B54E9}"/>
    <cellStyle name="Įprastas 5 2 5 2 5 4 2" xfId="4982" xr:uid="{166B1E40-E38E-4B27-B46C-4B55EC8DB231}"/>
    <cellStyle name="Įprastas 5 2 5 2 5 4_8 priedas" xfId="9204" xr:uid="{42550BA9-2118-4EB9-B6C1-C5F35650696C}"/>
    <cellStyle name="Įprastas 5 2 5 2 5 5" xfId="6710" xr:uid="{1C46C176-56C9-4104-B59B-A0E5EC7A4EC1}"/>
    <cellStyle name="Įprastas 5 2 5 2 5 6" xfId="3254" xr:uid="{7AB1BABD-1903-4983-90FE-1C446BDDCA91}"/>
    <cellStyle name="Įprastas 5 2 5 2 5_8 priedas" xfId="958" xr:uid="{00000000-0005-0000-0000-00004D020000}"/>
    <cellStyle name="Įprastas 5 2 5 2 6" xfId="512" xr:uid="{00000000-0005-0000-0000-00004E020000}"/>
    <cellStyle name="Įprastas 5 2 5 2 6 2" xfId="1713" xr:uid="{878D8DCA-B04D-45E9-B11A-DCC0196CE253}"/>
    <cellStyle name="Įprastas 5 2 5 2 6 2 2" xfId="6116" xr:uid="{5DC8AAA1-4B18-4A2E-B77F-854D16BE6E2F}"/>
    <cellStyle name="Įprastas 5 2 5 2 6 2 3" xfId="7844" xr:uid="{AB63128D-7B24-4191-81BE-0C21E7BC2732}"/>
    <cellStyle name="Įprastas 5 2 5 2 6 2 4" xfId="4388" xr:uid="{D4427E7B-99D5-4CD4-8876-FB7BC754B940}"/>
    <cellStyle name="Įprastas 5 2 5 2 6 2_8 priedas" xfId="9206" xr:uid="{EE5F857C-F9DA-4C0B-9550-7E784293937F}"/>
    <cellStyle name="Įprastas 5 2 5 2 6 3" xfId="2660" xr:uid="{24ED9688-2465-41D9-A9CD-D3F447ECBCC5}"/>
    <cellStyle name="Įprastas 5 2 5 2 6 3 2" xfId="5252" xr:uid="{44F94ED2-A796-444B-8AF1-E7BEA1FC74CD}"/>
    <cellStyle name="Įprastas 5 2 5 2 6 3_8 priedas" xfId="9207" xr:uid="{86845C75-D1CE-494D-A898-5C5F57CDA306}"/>
    <cellStyle name="Įprastas 5 2 5 2 6 4" xfId="6980" xr:uid="{A7BC2CE0-BD1D-4FBD-BC5E-744B7089808D}"/>
    <cellStyle name="Įprastas 5 2 5 2 6 5" xfId="3524" xr:uid="{D12853F4-6BE4-4AE5-A671-4D8689A9309C}"/>
    <cellStyle name="Įprastas 5 2 5 2 6_8 priedas" xfId="9205" xr:uid="{68C559ED-8565-4C60-92AA-E7B8EDEB4466}"/>
    <cellStyle name="Įprastas 5 2 5 2 7" xfId="1714" xr:uid="{16B7A474-151F-4CAD-AFB6-761D57A59F7E}"/>
    <cellStyle name="Įprastas 5 2 5 2 7 2" xfId="5838" xr:uid="{880F1DB7-3D46-4B89-9E20-8FC9388C3A44}"/>
    <cellStyle name="Įprastas 5 2 5 2 7 3" xfId="7566" xr:uid="{64C2D61D-58B4-4B27-92E8-3FE64E7B1713}"/>
    <cellStyle name="Įprastas 5 2 5 2 7 4" xfId="4110" xr:uid="{BC2A9581-3577-4620-9E18-EBBB1C0AC5A2}"/>
    <cellStyle name="Įprastas 5 2 5 2 7_8 priedas" xfId="9208" xr:uid="{EF4A9404-F2E4-41B3-AD73-AB79AF3136A2}"/>
    <cellStyle name="Įprastas 5 2 5 2 8" xfId="2382" xr:uid="{05DFE18D-783E-4DE8-8D79-A9C395A4AAC6}"/>
    <cellStyle name="Įprastas 5 2 5 2 8 2" xfId="4974" xr:uid="{9E824CE3-00ED-4ADD-87F4-74B6272E8061}"/>
    <cellStyle name="Įprastas 5 2 5 2 8_8 priedas" xfId="9209" xr:uid="{ACF33C60-8159-49E0-9EC5-8457682DFA67}"/>
    <cellStyle name="Įprastas 5 2 5 2 9" xfId="6702" xr:uid="{1C7F8E38-FE1D-4651-95F9-79A22C317BD1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 2 2" xfId="1715" xr:uid="{DEDAD432-67FE-4C77-99AF-9247329EB850}"/>
    <cellStyle name="Įprastas 5 2 5 3 2 2 2 2" xfId="6284" xr:uid="{F18DDE0E-AEE0-4723-874D-994864B65CFD}"/>
    <cellStyle name="Įprastas 5 2 5 3 2 2 2 3" xfId="8012" xr:uid="{8901420D-766C-4A4D-A3FA-D8F005DB0708}"/>
    <cellStyle name="Įprastas 5 2 5 3 2 2 2 4" xfId="4556" xr:uid="{905074AD-001B-4836-9DFF-F50C76552496}"/>
    <cellStyle name="Įprastas 5 2 5 3 2 2 2_8 priedas" xfId="9211" xr:uid="{A707DCE7-2372-4CE7-A5B8-E1D54404E9E1}"/>
    <cellStyle name="Įprastas 5 2 5 3 2 2 3" xfId="2828" xr:uid="{87A61092-D6AB-4CB7-8D44-1B367411D6F3}"/>
    <cellStyle name="Įprastas 5 2 5 3 2 2 3 2" xfId="5420" xr:uid="{F64003AE-64A5-4F05-BA9B-199B16F0799B}"/>
    <cellStyle name="Įprastas 5 2 5 3 2 2 3_8 priedas" xfId="9212" xr:uid="{83D4008D-7395-449A-A18E-453231B5546E}"/>
    <cellStyle name="Įprastas 5 2 5 3 2 2 4" xfId="7148" xr:uid="{AA02D593-294A-4307-9791-0CED65EC7DAC}"/>
    <cellStyle name="Įprastas 5 2 5 3 2 2 5" xfId="3692" xr:uid="{1469E6FF-4C11-4C6F-A48C-538FBCA3623B}"/>
    <cellStyle name="Įprastas 5 2 5 3 2 2_8 priedas" xfId="9210" xr:uid="{319C510B-876C-4BAE-A34E-1F0651FAE55F}"/>
    <cellStyle name="Įprastas 5 2 5 3 2 3" xfId="1716" xr:uid="{9AB44546-8AE4-4AA3-BDB3-CCF328F3DE89}"/>
    <cellStyle name="Įprastas 5 2 5 3 2 3 2" xfId="5848" xr:uid="{275D2145-CA73-4266-A298-B1D536D81CFA}"/>
    <cellStyle name="Įprastas 5 2 5 3 2 3 3" xfId="7576" xr:uid="{DAAE9213-6F22-40B5-B12C-8C7D973A6D27}"/>
    <cellStyle name="Įprastas 5 2 5 3 2 3 4" xfId="4120" xr:uid="{7B6424C3-AE45-468F-8AE7-B76B2A6A1F1B}"/>
    <cellStyle name="Įprastas 5 2 5 3 2 3_8 priedas" xfId="9213" xr:uid="{38E4CFEE-B279-4C0A-A492-962072CC065E}"/>
    <cellStyle name="Įprastas 5 2 5 3 2 4" xfId="2392" xr:uid="{F25B1F34-F83B-408C-8A56-AE917F1AAF3A}"/>
    <cellStyle name="Įprastas 5 2 5 3 2 4 2" xfId="4984" xr:uid="{161212D8-8DAF-4B3E-A0EB-6DC7BF40FD22}"/>
    <cellStyle name="Įprastas 5 2 5 3 2 4_8 priedas" xfId="9214" xr:uid="{16B4B554-45F3-4D65-980C-F44834E4C30E}"/>
    <cellStyle name="Įprastas 5 2 5 3 2 5" xfId="6712" xr:uid="{2C1374B5-F675-4594-912A-BC3E4B911C8F}"/>
    <cellStyle name="Įprastas 5 2 5 3 2 6" xfId="3256" xr:uid="{80DB0A07-9132-4B39-9064-36409FEEC66C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 2 2" xfId="1717" xr:uid="{70ABCDB6-B44C-487E-8DDF-187744233295}"/>
    <cellStyle name="Įprastas 5 2 5 3 3 2 2 2" xfId="6428" xr:uid="{72C97E5A-23BC-4698-80CD-79CAA7E3F2DB}"/>
    <cellStyle name="Įprastas 5 2 5 3 3 2 2 3" xfId="8156" xr:uid="{27C67568-A7D8-4D11-9CB1-ED921E1B3637}"/>
    <cellStyle name="Įprastas 5 2 5 3 3 2 2 4" xfId="4700" xr:uid="{81786665-589D-4811-AF99-76AE695AAD7E}"/>
    <cellStyle name="Įprastas 5 2 5 3 3 2 2_8 priedas" xfId="9216" xr:uid="{07F91AAA-C85A-487B-8D86-A95160E98246}"/>
    <cellStyle name="Įprastas 5 2 5 3 3 2 3" xfId="2972" xr:uid="{2FEF5175-F024-442C-A810-BEBCEAC91837}"/>
    <cellStyle name="Įprastas 5 2 5 3 3 2 3 2" xfId="5564" xr:uid="{8FD85630-16C6-4CE4-83C1-E015C16E43BC}"/>
    <cellStyle name="Įprastas 5 2 5 3 3 2 3_8 priedas" xfId="9217" xr:uid="{3E76BB81-B728-49AF-9B3D-B03551631AB1}"/>
    <cellStyle name="Įprastas 5 2 5 3 3 2 4" xfId="7292" xr:uid="{FB974D4C-A733-4F6D-BD9B-F3C1DA872BC3}"/>
    <cellStyle name="Įprastas 5 2 5 3 3 2 5" xfId="3836" xr:uid="{D0C37AE1-D05A-4361-BEEC-7A5D05577851}"/>
    <cellStyle name="Įprastas 5 2 5 3 3 2_8 priedas" xfId="9215" xr:uid="{7B4F8A95-8EDE-4342-8BA8-A7271551C784}"/>
    <cellStyle name="Įprastas 5 2 5 3 3 3" xfId="1718" xr:uid="{42951C0A-8A2B-4686-AD04-C60C000AB698}"/>
    <cellStyle name="Įprastas 5 2 5 3 3 3 2" xfId="5849" xr:uid="{26FA3F53-C9CB-4C97-9423-D218FB95BB16}"/>
    <cellStyle name="Įprastas 5 2 5 3 3 3 3" xfId="7577" xr:uid="{E6691792-F718-4E26-A090-BF095C70B8BC}"/>
    <cellStyle name="Įprastas 5 2 5 3 3 3 4" xfId="4121" xr:uid="{83FE336A-92DF-4464-8A2B-8EBA1C223EF5}"/>
    <cellStyle name="Įprastas 5 2 5 3 3 3_8 priedas" xfId="9218" xr:uid="{B10A0918-4345-4E2D-8606-5E0BF2EE094A}"/>
    <cellStyle name="Įprastas 5 2 5 3 3 4" xfId="2393" xr:uid="{ADE20929-31F3-444A-A883-9248EE3A2A61}"/>
    <cellStyle name="Įprastas 5 2 5 3 3 4 2" xfId="4985" xr:uid="{06FE3845-96B4-4156-B8F2-ABF0583BE9E7}"/>
    <cellStyle name="Įprastas 5 2 5 3 3 4_8 priedas" xfId="9219" xr:uid="{0D966B65-2FDC-4209-A787-CA429694C626}"/>
    <cellStyle name="Įprastas 5 2 5 3 3 5" xfId="6713" xr:uid="{7C7DE0FA-EAA7-441C-8A3C-A0914300EA2B}"/>
    <cellStyle name="Įprastas 5 2 5 3 3 6" xfId="3257" xr:uid="{DDCF608B-A871-49CB-AD63-492A33089A98}"/>
    <cellStyle name="Įprastas 5 2 5 3 3_8 priedas" xfId="1197" xr:uid="{00000000-0005-0000-0000-000056020000}"/>
    <cellStyle name="Įprastas 5 2 5 3 4" xfId="536" xr:uid="{00000000-0005-0000-0000-000057020000}"/>
    <cellStyle name="Įprastas 5 2 5 3 4 2" xfId="1719" xr:uid="{714EED90-A56C-4DA9-9D68-B104BABFB817}"/>
    <cellStyle name="Įprastas 5 2 5 3 4 2 2" xfId="6140" xr:uid="{AEDE189C-BC3D-4606-B4D0-C41A6EFE2A1A}"/>
    <cellStyle name="Įprastas 5 2 5 3 4 2 3" xfId="7868" xr:uid="{23DD25D9-100D-42E0-A892-6AEA6804E483}"/>
    <cellStyle name="Įprastas 5 2 5 3 4 2 4" xfId="4412" xr:uid="{11C8A5E2-5917-4787-B58E-4B2BD9157601}"/>
    <cellStyle name="Įprastas 5 2 5 3 4 2_8 priedas" xfId="9221" xr:uid="{6E617084-8229-49DC-8D41-865DBBDEB987}"/>
    <cellStyle name="Įprastas 5 2 5 3 4 3" xfId="2684" xr:uid="{9D2B89CB-C568-4523-8ECD-DE2321B85355}"/>
    <cellStyle name="Įprastas 5 2 5 3 4 3 2" xfId="5276" xr:uid="{E0374FC8-961C-4C11-B5AF-FEC571CCC5CB}"/>
    <cellStyle name="Įprastas 5 2 5 3 4 3_8 priedas" xfId="9222" xr:uid="{7540AF88-4C3F-43D4-BC23-23C809800520}"/>
    <cellStyle name="Įprastas 5 2 5 3 4 4" xfId="7004" xr:uid="{F494F68B-FCB2-41C2-9F60-422F58CCFBBE}"/>
    <cellStyle name="Įprastas 5 2 5 3 4 5" xfId="3548" xr:uid="{4C47D4E3-F5BD-4D04-B722-6E0A5B2538A1}"/>
    <cellStyle name="Įprastas 5 2 5 3 4_8 priedas" xfId="9220" xr:uid="{195B98C6-06C7-446A-9C99-9D01252F9D0B}"/>
    <cellStyle name="Įprastas 5 2 5 3 5" xfId="1720" xr:uid="{377CAA71-B2FF-49E1-8619-239570323E52}"/>
    <cellStyle name="Įprastas 5 2 5 3 5 2" xfId="5847" xr:uid="{1FCF2351-D927-49BF-BF59-6C08E9F7A278}"/>
    <cellStyle name="Įprastas 5 2 5 3 5 3" xfId="7575" xr:uid="{6FA48B0D-5C86-4FE7-97D3-9D36D56417CE}"/>
    <cellStyle name="Įprastas 5 2 5 3 5 4" xfId="4119" xr:uid="{2C96FFD2-E6FC-497F-B152-C4732E3664DA}"/>
    <cellStyle name="Įprastas 5 2 5 3 5_8 priedas" xfId="9223" xr:uid="{54398261-0AEB-4C7D-9DDD-0C9E9BCB751B}"/>
    <cellStyle name="Įprastas 5 2 5 3 6" xfId="2391" xr:uid="{3DF5B2C4-A375-423A-BF99-0A6D51E1C42D}"/>
    <cellStyle name="Įprastas 5 2 5 3 6 2" xfId="4983" xr:uid="{E2C4471C-61F7-4876-94BF-62E30601102E}"/>
    <cellStyle name="Įprastas 5 2 5 3 6_8 priedas" xfId="9224" xr:uid="{49080357-F76C-4377-BBCD-CD59D23613CE}"/>
    <cellStyle name="Įprastas 5 2 5 3 7" xfId="6711" xr:uid="{9C05FFC5-7797-4EBF-80D3-4A8727C7D01D}"/>
    <cellStyle name="Įprastas 5 2 5 3 8" xfId="3255" xr:uid="{F0522956-A9F6-4DDD-9E86-49A927A5361E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 2 2" xfId="1721" xr:uid="{D1484D8B-29E8-4DC4-8512-C6CAA653A5D0}"/>
    <cellStyle name="Įprastas 5 2 5 4 2 2 2 2" xfId="6332" xr:uid="{FE7A6BC9-9375-40F6-BCED-4AB74C4191EA}"/>
    <cellStyle name="Įprastas 5 2 5 4 2 2 2 3" xfId="8060" xr:uid="{B5328479-C509-49DF-BF17-1E5EF5C53258}"/>
    <cellStyle name="Įprastas 5 2 5 4 2 2 2 4" xfId="4604" xr:uid="{8A242773-733E-4E4F-9507-CFC2605A1B4C}"/>
    <cellStyle name="Įprastas 5 2 5 4 2 2 2_8 priedas" xfId="9226" xr:uid="{C865CBD8-3F84-4ED0-B10C-6AA53F7FC638}"/>
    <cellStyle name="Įprastas 5 2 5 4 2 2 3" xfId="2876" xr:uid="{29E369DC-CAFB-4840-957F-CF4DE8321C02}"/>
    <cellStyle name="Įprastas 5 2 5 4 2 2 3 2" xfId="5468" xr:uid="{7A0F81E5-F617-4AEE-B60F-A8987ADDA55B}"/>
    <cellStyle name="Įprastas 5 2 5 4 2 2 3_8 priedas" xfId="9227" xr:uid="{58401D91-2FB7-4D1C-B99F-D5984C283444}"/>
    <cellStyle name="Įprastas 5 2 5 4 2 2 4" xfId="7196" xr:uid="{9F5C32B0-2E4E-4ED0-8A35-CB40BAE6F028}"/>
    <cellStyle name="Įprastas 5 2 5 4 2 2 5" xfId="3740" xr:uid="{BD7A77A5-42A1-4B63-A22C-88F69893C971}"/>
    <cellStyle name="Įprastas 5 2 5 4 2 2_8 priedas" xfId="9225" xr:uid="{DA88E261-ED73-48B4-A867-05CABFF0B28D}"/>
    <cellStyle name="Įprastas 5 2 5 4 2 3" xfId="1722" xr:uid="{87CB81A0-F841-4A59-A53B-DBEFF98C327B}"/>
    <cellStyle name="Įprastas 5 2 5 4 2 3 2" xfId="5851" xr:uid="{2C69E560-B04E-4A02-A9C1-F48D226D8C74}"/>
    <cellStyle name="Įprastas 5 2 5 4 2 3 3" xfId="7579" xr:uid="{A834CAD4-F5CA-47C1-8FD1-E04DF3E959B5}"/>
    <cellStyle name="Įprastas 5 2 5 4 2 3 4" xfId="4123" xr:uid="{1B5C6D8D-6489-4405-8C15-639E3F5F8260}"/>
    <cellStyle name="Įprastas 5 2 5 4 2 3_8 priedas" xfId="9228" xr:uid="{0FC389BA-2637-4184-BF4B-9F970DA73899}"/>
    <cellStyle name="Įprastas 5 2 5 4 2 4" xfId="2395" xr:uid="{624AA22A-919A-4665-B576-45D678E75779}"/>
    <cellStyle name="Įprastas 5 2 5 4 2 4 2" xfId="4987" xr:uid="{0F34D41A-F51D-4571-9EB2-607A73F6790C}"/>
    <cellStyle name="Įprastas 5 2 5 4 2 4_8 priedas" xfId="9229" xr:uid="{891E5FDB-C3D6-4022-B708-214C6176F525}"/>
    <cellStyle name="Įprastas 5 2 5 4 2 5" xfId="6715" xr:uid="{EEE8B1BF-C0A3-4199-A126-3B3BCB02210F}"/>
    <cellStyle name="Įprastas 5 2 5 4 2 6" xfId="3259" xr:uid="{DED6F511-543D-4776-A0E9-55FDA0DD0BB7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 2 2" xfId="1723" xr:uid="{51FC084C-2520-48F0-BB06-0DF048ECE519}"/>
    <cellStyle name="Įprastas 5 2 5 4 3 2 2 2" xfId="6476" xr:uid="{A547158C-646D-48D4-A206-BCD482F17071}"/>
    <cellStyle name="Įprastas 5 2 5 4 3 2 2 3" xfId="8204" xr:uid="{E391D58E-C6E7-4A8A-9BCF-91232378F528}"/>
    <cellStyle name="Įprastas 5 2 5 4 3 2 2 4" xfId="4748" xr:uid="{14181EE2-E423-4CF4-8FB8-23D2A17C1F05}"/>
    <cellStyle name="Įprastas 5 2 5 4 3 2 2_8 priedas" xfId="9231" xr:uid="{D6124203-B1E9-4BD2-835C-313A66FEDF18}"/>
    <cellStyle name="Įprastas 5 2 5 4 3 2 3" xfId="3020" xr:uid="{0E2E374C-EA1F-4AAB-BC7F-8368BD8168FC}"/>
    <cellStyle name="Įprastas 5 2 5 4 3 2 3 2" xfId="5612" xr:uid="{4CC5AB79-D011-406B-86FD-5B164EB85AFD}"/>
    <cellStyle name="Įprastas 5 2 5 4 3 2 3_8 priedas" xfId="9232" xr:uid="{829EB482-4D99-4EEF-8EB7-8B1092066BE4}"/>
    <cellStyle name="Įprastas 5 2 5 4 3 2 4" xfId="7340" xr:uid="{2520B44C-B667-4A6E-8D5B-22D6EAA9234D}"/>
    <cellStyle name="Įprastas 5 2 5 4 3 2 5" xfId="3884" xr:uid="{CD07E627-3F8D-4C06-994D-23FF7CD80A9C}"/>
    <cellStyle name="Įprastas 5 2 5 4 3 2_8 priedas" xfId="9230" xr:uid="{EDB574DE-F614-4099-979D-1C3F144FAB2D}"/>
    <cellStyle name="Įprastas 5 2 5 4 3 3" xfId="1724" xr:uid="{8B6CCDB0-7215-40EB-AA0F-5A29439B31E3}"/>
    <cellStyle name="Įprastas 5 2 5 4 3 3 2" xfId="5852" xr:uid="{CBAA54F8-02F9-4B89-BEEF-8F7C78F7B012}"/>
    <cellStyle name="Įprastas 5 2 5 4 3 3 3" xfId="7580" xr:uid="{A236CE49-DDF1-4A77-8BCE-D84C5D240D6E}"/>
    <cellStyle name="Įprastas 5 2 5 4 3 3 4" xfId="4124" xr:uid="{3E1E4DB0-8805-461A-B13E-50151A021A3E}"/>
    <cellStyle name="Įprastas 5 2 5 4 3 3_8 priedas" xfId="9233" xr:uid="{85E6C32B-41B6-47D8-A879-7AD39F29A2DC}"/>
    <cellStyle name="Įprastas 5 2 5 4 3 4" xfId="2396" xr:uid="{0D8B267F-C491-4F77-9A5E-469F6BF1BD49}"/>
    <cellStyle name="Įprastas 5 2 5 4 3 4 2" xfId="4988" xr:uid="{1DC559E4-EB7A-4E12-A291-A170D68B611B}"/>
    <cellStyle name="Įprastas 5 2 5 4 3 4_8 priedas" xfId="9234" xr:uid="{F6EFD9DA-6B66-4781-B3EC-4AF828FE3147}"/>
    <cellStyle name="Įprastas 5 2 5 4 3 5" xfId="6716" xr:uid="{07E9C7E1-570E-4BBF-82A7-4735E6BC9E2C}"/>
    <cellStyle name="Įprastas 5 2 5 4 3 6" xfId="3260" xr:uid="{B93DDE08-973B-4408-80E3-1349A1891EC2}"/>
    <cellStyle name="Įprastas 5 2 5 4 3_8 priedas" xfId="1151" xr:uid="{00000000-0005-0000-0000-00005F020000}"/>
    <cellStyle name="Įprastas 5 2 5 4 4" xfId="584" xr:uid="{00000000-0005-0000-0000-000060020000}"/>
    <cellStyle name="Įprastas 5 2 5 4 4 2" xfId="1725" xr:uid="{592DFDB0-AD0A-421E-92E5-337934EA447C}"/>
    <cellStyle name="Įprastas 5 2 5 4 4 2 2" xfId="6188" xr:uid="{8451A846-03FB-4395-8AB5-284229A4A202}"/>
    <cellStyle name="Įprastas 5 2 5 4 4 2 3" xfId="7916" xr:uid="{C196FB53-0DBA-4F7D-AF41-0774E9863005}"/>
    <cellStyle name="Įprastas 5 2 5 4 4 2 4" xfId="4460" xr:uid="{E3FDFD20-2A96-4258-9E38-C7252FF1239F}"/>
    <cellStyle name="Įprastas 5 2 5 4 4 2_8 priedas" xfId="9236" xr:uid="{C101DB3E-460A-4EE2-A504-C402C908029E}"/>
    <cellStyle name="Įprastas 5 2 5 4 4 3" xfId="2732" xr:uid="{827E9FE7-B9F5-450E-BA9E-E4ECAB6E38B2}"/>
    <cellStyle name="Įprastas 5 2 5 4 4 3 2" xfId="5324" xr:uid="{2114512C-1CC7-48A8-A3D0-7F0FD7193B80}"/>
    <cellStyle name="Įprastas 5 2 5 4 4 3_8 priedas" xfId="9237" xr:uid="{CC5C011A-A514-4F3C-BBBD-FEC24C0B741D}"/>
    <cellStyle name="Įprastas 5 2 5 4 4 4" xfId="7052" xr:uid="{BC5BD40E-F36A-49B2-AA33-622226FB96BC}"/>
    <cellStyle name="Įprastas 5 2 5 4 4 5" xfId="3596" xr:uid="{F9887A80-923F-43D8-846D-6A752A710882}"/>
    <cellStyle name="Įprastas 5 2 5 4 4_8 priedas" xfId="9235" xr:uid="{021018F3-B347-4DFB-BAE6-5BD69F90C124}"/>
    <cellStyle name="Įprastas 5 2 5 4 5" xfId="1726" xr:uid="{4575090E-C6EC-4E70-8A85-AE44352970E2}"/>
    <cellStyle name="Įprastas 5 2 5 4 5 2" xfId="5850" xr:uid="{2E4F2560-633A-4CA7-901D-52FC6C8BD0F8}"/>
    <cellStyle name="Įprastas 5 2 5 4 5 3" xfId="7578" xr:uid="{1884AE3B-0401-4FA2-B259-12381919F1CB}"/>
    <cellStyle name="Įprastas 5 2 5 4 5 4" xfId="4122" xr:uid="{DE76E5A4-4317-469B-8BB3-6413A68F82EA}"/>
    <cellStyle name="Įprastas 5 2 5 4 5_8 priedas" xfId="9238" xr:uid="{3CEC5FEB-EC95-4B7F-B6DC-0D2173EF6CE1}"/>
    <cellStyle name="Įprastas 5 2 5 4 6" xfId="2394" xr:uid="{FBC6844C-CB63-4624-9B9F-8BD6007F0703}"/>
    <cellStyle name="Įprastas 5 2 5 4 6 2" xfId="4986" xr:uid="{78AE9AD1-F28B-4872-8DC2-9B6BF2AE62F0}"/>
    <cellStyle name="Įprastas 5 2 5 4 6_8 priedas" xfId="9239" xr:uid="{E337DD1E-EF15-488B-A822-70E0178FB6D7}"/>
    <cellStyle name="Įprastas 5 2 5 4 7" xfId="6714" xr:uid="{8DAE54B5-5FA6-4978-A215-B32FA0C8826A}"/>
    <cellStyle name="Įprastas 5 2 5 4 8" xfId="3258" xr:uid="{8C1E2ED6-DE2F-4166-82CD-528449C1F176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 2 2" xfId="1727" xr:uid="{FCD1B382-CA96-4B12-B717-93B0B38CCE5F}"/>
    <cellStyle name="Įprastas 5 2 5 5 2 2 2" xfId="6236" xr:uid="{892675E6-7DE4-4D75-B933-5177BB741FCB}"/>
    <cellStyle name="Įprastas 5 2 5 5 2 2 3" xfId="7964" xr:uid="{60B3CA7A-ADA6-4AC7-ABDA-CC31A3A15972}"/>
    <cellStyle name="Įprastas 5 2 5 5 2 2 4" xfId="4508" xr:uid="{EF448A56-CE88-4303-8758-BA72CA9D2365}"/>
    <cellStyle name="Įprastas 5 2 5 5 2 2_8 priedas" xfId="9241" xr:uid="{1E82A60F-50E1-41BB-B5E9-54B7D7B0A423}"/>
    <cellStyle name="Įprastas 5 2 5 5 2 3" xfId="2780" xr:uid="{0BCCA5F8-3572-4E17-B14C-D77EE4262B7D}"/>
    <cellStyle name="Įprastas 5 2 5 5 2 3 2" xfId="5372" xr:uid="{A68551F6-8317-4242-9F6B-B8C44FFDE2EE}"/>
    <cellStyle name="Įprastas 5 2 5 5 2 3_8 priedas" xfId="9242" xr:uid="{453B961A-5E11-4EA6-8B29-3EAF136A9157}"/>
    <cellStyle name="Įprastas 5 2 5 5 2 4" xfId="7100" xr:uid="{508C6E18-7015-4D72-88DA-3E830FF22C61}"/>
    <cellStyle name="Įprastas 5 2 5 5 2 5" xfId="3644" xr:uid="{E9A1CB8C-A416-4732-B002-1BC24E5C86DE}"/>
    <cellStyle name="Įprastas 5 2 5 5 2_8 priedas" xfId="9240" xr:uid="{DD2D781F-CB19-464A-AE7B-52FB93E4028C}"/>
    <cellStyle name="Įprastas 5 2 5 5 3" xfId="1728" xr:uid="{8185741C-B0CB-4A45-9424-D8344BABBD22}"/>
    <cellStyle name="Įprastas 5 2 5 5 3 2" xfId="5853" xr:uid="{36400762-6049-421D-A30C-AC267BDC19DD}"/>
    <cellStyle name="Įprastas 5 2 5 5 3 3" xfId="7581" xr:uid="{0F768062-E588-41B7-A09C-BFEC56456D45}"/>
    <cellStyle name="Įprastas 5 2 5 5 3 4" xfId="4125" xr:uid="{91D8897E-68F1-4850-9796-B1A0A672FC2F}"/>
    <cellStyle name="Įprastas 5 2 5 5 3_8 priedas" xfId="9243" xr:uid="{4D297AE4-357C-469B-BC49-5B6E356D8FB4}"/>
    <cellStyle name="Įprastas 5 2 5 5 4" xfId="2397" xr:uid="{12BFA4D5-8576-475C-A676-918FB69173F3}"/>
    <cellStyle name="Įprastas 5 2 5 5 4 2" xfId="4989" xr:uid="{E560F332-4824-4165-97F3-2E7E1B1952B4}"/>
    <cellStyle name="Įprastas 5 2 5 5 4_8 priedas" xfId="9244" xr:uid="{A0BC6717-034A-4332-BA9F-0116CCEF3205}"/>
    <cellStyle name="Įprastas 5 2 5 5 5" xfId="6717" xr:uid="{9F5F9932-445D-423D-A3BA-44C899C1C01A}"/>
    <cellStyle name="Įprastas 5 2 5 5 6" xfId="3261" xr:uid="{CB0D50A3-1BE3-444A-9F25-FB61F5F75A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 2 2" xfId="1729" xr:uid="{7A5A8599-F324-4248-B276-1F4AA7954320}"/>
    <cellStyle name="Įprastas 5 2 5 6 2 2 2" xfId="6380" xr:uid="{E5A3D678-4075-45DB-AAB4-DD7ABE6EBC63}"/>
    <cellStyle name="Įprastas 5 2 5 6 2 2 3" xfId="8108" xr:uid="{E7D5270A-4D9A-40D0-978B-2B5912910849}"/>
    <cellStyle name="Įprastas 5 2 5 6 2 2 4" xfId="4652" xr:uid="{71D24F4B-3EEE-423F-B8DC-E084C18B30C0}"/>
    <cellStyle name="Įprastas 5 2 5 6 2 2_8 priedas" xfId="9246" xr:uid="{C4BE554F-6ED9-4E89-9571-F49409CE6548}"/>
    <cellStyle name="Įprastas 5 2 5 6 2 3" xfId="2924" xr:uid="{368FEB8F-252A-4F30-81ED-4E2E0F8921BA}"/>
    <cellStyle name="Įprastas 5 2 5 6 2 3 2" xfId="5516" xr:uid="{7A97F3F9-C3DD-4A1C-9BFE-F413F4BF678F}"/>
    <cellStyle name="Įprastas 5 2 5 6 2 3_8 priedas" xfId="9247" xr:uid="{D7566DE8-54AE-45FA-A0E0-2D3BF7729066}"/>
    <cellStyle name="Įprastas 5 2 5 6 2 4" xfId="7244" xr:uid="{6703D880-794A-4381-961B-45676F3AF7D3}"/>
    <cellStyle name="Įprastas 5 2 5 6 2 5" xfId="3788" xr:uid="{296F0AD1-2A64-47D8-AEEF-1AF40166845B}"/>
    <cellStyle name="Įprastas 5 2 5 6 2_8 priedas" xfId="9245" xr:uid="{A435D8D7-AF3E-42B7-AA75-49FB5569658A}"/>
    <cellStyle name="Įprastas 5 2 5 6 3" xfId="1730" xr:uid="{8B2DB985-831A-4E7B-87D5-5756E2CC8F8F}"/>
    <cellStyle name="Įprastas 5 2 5 6 3 2" xfId="5854" xr:uid="{B70B3925-0ADD-4418-BE0F-A99601B13C17}"/>
    <cellStyle name="Įprastas 5 2 5 6 3 3" xfId="7582" xr:uid="{5E593D1D-B532-4117-8C2E-150734E3EF7D}"/>
    <cellStyle name="Įprastas 5 2 5 6 3 4" xfId="4126" xr:uid="{5D9A0416-0957-4D92-BD47-5C6649FB2010}"/>
    <cellStyle name="Įprastas 5 2 5 6 3_8 priedas" xfId="9248" xr:uid="{33BB12F7-62A8-4935-AE38-F95E1A6738F8}"/>
    <cellStyle name="Įprastas 5 2 5 6 4" xfId="2398" xr:uid="{EDA21E92-3B0E-47CB-9D71-46CB74366ED8}"/>
    <cellStyle name="Įprastas 5 2 5 6 4 2" xfId="4990" xr:uid="{81764CB0-CAEC-4D78-8C24-8EC6724F0B94}"/>
    <cellStyle name="Įprastas 5 2 5 6 4_8 priedas" xfId="9249" xr:uid="{189A0245-388C-4D80-8578-C769EEF3ED4E}"/>
    <cellStyle name="Įprastas 5 2 5 6 5" xfId="6718" xr:uid="{07544FAC-61AF-41DB-960D-9A28651C7BAA}"/>
    <cellStyle name="Įprastas 5 2 5 6 6" xfId="3262" xr:uid="{07C05CCE-880D-4FCA-AE32-D3ADF928DF3B}"/>
    <cellStyle name="Įprastas 5 2 5 6_8 priedas" xfId="1241" xr:uid="{00000000-0005-0000-0000-000067020000}"/>
    <cellStyle name="Įprastas 5 2 5 7" xfId="488" xr:uid="{00000000-0005-0000-0000-000068020000}"/>
    <cellStyle name="Įprastas 5 2 5 7 2" xfId="1731" xr:uid="{6CEDCA24-BC53-45EC-94CA-5EFA8F4C100D}"/>
    <cellStyle name="Įprastas 5 2 5 7 2 2" xfId="6092" xr:uid="{367CBEB0-9CFE-4E71-ABC7-84A76A3FE1D2}"/>
    <cellStyle name="Įprastas 5 2 5 7 2 3" xfId="7820" xr:uid="{AEFB6095-2BE8-4FA4-AFA3-49E09EDE1C3E}"/>
    <cellStyle name="Įprastas 5 2 5 7 2 4" xfId="4364" xr:uid="{40DB54A5-25AF-4758-859F-4AEF4C7D01C0}"/>
    <cellStyle name="Įprastas 5 2 5 7 2_8 priedas" xfId="9251" xr:uid="{0B08E11A-BF3D-46FE-8BB6-737F9D781893}"/>
    <cellStyle name="Įprastas 5 2 5 7 3" xfId="2636" xr:uid="{EEEFF479-9097-4616-A176-D2C497A4A23C}"/>
    <cellStyle name="Įprastas 5 2 5 7 3 2" xfId="5228" xr:uid="{6FCCE0DD-23A1-497B-9931-B16796C49683}"/>
    <cellStyle name="Įprastas 5 2 5 7 3_8 priedas" xfId="9252" xr:uid="{8006868A-6CE0-4D9A-B936-3CB2428009F0}"/>
    <cellStyle name="Įprastas 5 2 5 7 4" xfId="6956" xr:uid="{C8C41EF0-F396-4C39-9E48-227E5ED29145}"/>
    <cellStyle name="Įprastas 5 2 5 7 5" xfId="3500" xr:uid="{9E0305FD-5C40-444B-A971-AEE58D01DC76}"/>
    <cellStyle name="Įprastas 5 2 5 7_8 priedas" xfId="9250" xr:uid="{97A570AC-FE8D-4488-8110-FD7AD2DAEA9C}"/>
    <cellStyle name="Įprastas 5 2 5 8" xfId="1732" xr:uid="{A4E6CF34-E78E-46E6-8B97-64EC1C3A82C4}"/>
    <cellStyle name="Įprastas 5 2 5 8 2" xfId="5837" xr:uid="{144C707F-1C75-43BF-8ED4-60E9C6E538D5}"/>
    <cellStyle name="Įprastas 5 2 5 8 3" xfId="7565" xr:uid="{F982B559-FA91-43EB-9EAC-6F74FFEB4019}"/>
    <cellStyle name="Įprastas 5 2 5 8 4" xfId="4109" xr:uid="{0573BE55-C6B4-48BE-8BAD-D4031014D663}"/>
    <cellStyle name="Įprastas 5 2 5 8_8 priedas" xfId="9253" xr:uid="{2A2B3219-7E7D-405C-9CBC-4E3C932BBF82}"/>
    <cellStyle name="Įprastas 5 2 5 9" xfId="2381" xr:uid="{C85B36ED-5EAB-4FA9-80ED-B784E3CA992A}"/>
    <cellStyle name="Įprastas 5 2 5 9 2" xfId="4973" xr:uid="{7DA8D7A0-E163-4B84-B72F-20C08A3142A9}"/>
    <cellStyle name="Įprastas 5 2 5 9_8 priedas" xfId="9254" xr:uid="{F6FA6DCF-5049-4E82-8A69-8D98145E4C1D}"/>
    <cellStyle name="Įprastas 5 2 5_8 priedas" xfId="982" xr:uid="{00000000-0005-0000-0000-000069020000}"/>
    <cellStyle name="Įprastas 5 2 6" xfId="233" xr:uid="{00000000-0005-0000-0000-00006A020000}"/>
    <cellStyle name="Įprastas 5 2 6 10" xfId="3263" xr:uid="{B5BC08FA-5942-493F-B850-F4A50A8C614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 2 2" xfId="1733" xr:uid="{8B04DB61-1531-4B26-8A83-4DBC193ED73D}"/>
    <cellStyle name="Įprastas 5 2 6 2 2 2 2 2" xfId="6296" xr:uid="{6309D7BB-6673-43D2-975C-F5FEA3ED960D}"/>
    <cellStyle name="Įprastas 5 2 6 2 2 2 2 3" xfId="8024" xr:uid="{5361F7E5-DB70-4A89-96D3-B9653C44F322}"/>
    <cellStyle name="Įprastas 5 2 6 2 2 2 2 4" xfId="4568" xr:uid="{289C6907-B7B5-4F8A-A969-985BAC5F5CBD}"/>
    <cellStyle name="Įprastas 5 2 6 2 2 2 2_8 priedas" xfId="9256" xr:uid="{F3CD02B0-09D8-46EE-A274-EBBADE6F4D79}"/>
    <cellStyle name="Įprastas 5 2 6 2 2 2 3" xfId="2840" xr:uid="{6E689A4A-8692-4004-B268-595592D54C9D}"/>
    <cellStyle name="Įprastas 5 2 6 2 2 2 3 2" xfId="5432" xr:uid="{3A6DB551-2490-4603-BCB7-90C5F3371112}"/>
    <cellStyle name="Įprastas 5 2 6 2 2 2 3_8 priedas" xfId="9257" xr:uid="{B1D653A9-5DB5-42F8-A1EA-F488AA52DEE8}"/>
    <cellStyle name="Įprastas 5 2 6 2 2 2 4" xfId="7160" xr:uid="{23EE5877-AEDD-42D2-A95B-AEB7CA4AF038}"/>
    <cellStyle name="Įprastas 5 2 6 2 2 2 5" xfId="3704" xr:uid="{F7514114-6CBA-49AE-8F22-BC4EFF3C73BC}"/>
    <cellStyle name="Įprastas 5 2 6 2 2 2_8 priedas" xfId="9255" xr:uid="{02113227-E970-4B86-A6E5-450E2F339623}"/>
    <cellStyle name="Įprastas 5 2 6 2 2 3" xfId="1734" xr:uid="{6E970EE4-B6A3-4728-B3CD-5E3F3FAF0562}"/>
    <cellStyle name="Įprastas 5 2 6 2 2 3 2" xfId="5857" xr:uid="{0DE1D8BB-EFBA-4B84-AD51-7873B48929B2}"/>
    <cellStyle name="Įprastas 5 2 6 2 2 3 3" xfId="7585" xr:uid="{950D4924-887F-456B-9BD6-57F2B022468C}"/>
    <cellStyle name="Įprastas 5 2 6 2 2 3 4" xfId="4129" xr:uid="{74BC8971-A711-4429-97B0-582138C2D258}"/>
    <cellStyle name="Įprastas 5 2 6 2 2 3_8 priedas" xfId="9258" xr:uid="{5B5007A4-AF73-41A6-9361-25F1A9D04296}"/>
    <cellStyle name="Įprastas 5 2 6 2 2 4" xfId="2401" xr:uid="{8C91F3E0-49E8-49F5-9859-7F7EF30F3F18}"/>
    <cellStyle name="Įprastas 5 2 6 2 2 4 2" xfId="4993" xr:uid="{CD518B72-1DE0-44A9-9968-9ABE180057FD}"/>
    <cellStyle name="Įprastas 5 2 6 2 2 4_8 priedas" xfId="9259" xr:uid="{DE7F8928-7EA5-4F95-9B90-CD756CC8534A}"/>
    <cellStyle name="Įprastas 5 2 6 2 2 5" xfId="6721" xr:uid="{BC5D440A-65EF-428D-871A-860DD52C7BF9}"/>
    <cellStyle name="Įprastas 5 2 6 2 2 6" xfId="3265" xr:uid="{FDB64200-F9F3-47B5-8C51-B48E6F5272F8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 2 2" xfId="1735" xr:uid="{0F61A75C-39A3-47D0-9DE4-E428585B5F3C}"/>
    <cellStyle name="Įprastas 5 2 6 2 3 2 2 2" xfId="6440" xr:uid="{F6C7B44A-9C4B-4BA8-96D2-2EB79FA41C7C}"/>
    <cellStyle name="Įprastas 5 2 6 2 3 2 2 3" xfId="8168" xr:uid="{C010A7BB-9AAD-4C8C-B41B-0A3CB8B33206}"/>
    <cellStyle name="Įprastas 5 2 6 2 3 2 2 4" xfId="4712" xr:uid="{D2EAAF77-DE22-4659-B4F4-A02FC2CEF9D0}"/>
    <cellStyle name="Įprastas 5 2 6 2 3 2 2_8 priedas" xfId="9261" xr:uid="{2C675864-F76E-46D7-B3BD-A79021013616}"/>
    <cellStyle name="Įprastas 5 2 6 2 3 2 3" xfId="2984" xr:uid="{F00E2E8B-1943-4F6D-9FB1-78E8B3CC487A}"/>
    <cellStyle name="Įprastas 5 2 6 2 3 2 3 2" xfId="5576" xr:uid="{FA1D984F-573E-4202-AEBF-8F7D8907CD74}"/>
    <cellStyle name="Įprastas 5 2 6 2 3 2 3_8 priedas" xfId="9262" xr:uid="{5A84500C-8D71-4D08-8115-C9D8B24AB618}"/>
    <cellStyle name="Įprastas 5 2 6 2 3 2 4" xfId="7304" xr:uid="{10BC7D21-6B00-4411-9C50-C6352E1FD808}"/>
    <cellStyle name="Įprastas 5 2 6 2 3 2 5" xfId="3848" xr:uid="{13B67780-0985-4E54-ACA5-FD1F669B31F9}"/>
    <cellStyle name="Įprastas 5 2 6 2 3 2_8 priedas" xfId="9260" xr:uid="{0FA4B680-83CA-415F-BA74-168C9B2EFC7F}"/>
    <cellStyle name="Įprastas 5 2 6 2 3 3" xfId="1736" xr:uid="{04CF6D9A-2D78-45F1-B446-3C5027AEDF3C}"/>
    <cellStyle name="Įprastas 5 2 6 2 3 3 2" xfId="5858" xr:uid="{34E4B334-0EB2-4B88-AD05-FE6EB77E89FC}"/>
    <cellStyle name="Įprastas 5 2 6 2 3 3 3" xfId="7586" xr:uid="{25832D76-04BF-4412-A829-4F81E493715B}"/>
    <cellStyle name="Įprastas 5 2 6 2 3 3 4" xfId="4130" xr:uid="{6D296EAF-EAB7-44EF-88D3-AC1A070DCCEC}"/>
    <cellStyle name="Įprastas 5 2 6 2 3 3_8 priedas" xfId="9263" xr:uid="{4ADD7496-6A7E-41C7-B092-99F7E93B8884}"/>
    <cellStyle name="Įprastas 5 2 6 2 3 4" xfId="2402" xr:uid="{CC495D59-9D1F-421F-9A06-6301D9EE7AF5}"/>
    <cellStyle name="Įprastas 5 2 6 2 3 4 2" xfId="4994" xr:uid="{9B1D1A1E-D324-4DE3-89E8-FEE832BBC946}"/>
    <cellStyle name="Įprastas 5 2 6 2 3 4_8 priedas" xfId="9264" xr:uid="{EEAB09EE-6475-4030-832B-E015723CF17F}"/>
    <cellStyle name="Įprastas 5 2 6 2 3 5" xfId="6722" xr:uid="{5F53AB60-4399-465A-BBFD-5A8C7C327FF1}"/>
    <cellStyle name="Įprastas 5 2 6 2 3 6" xfId="3266" xr:uid="{CAF7612E-0F10-4454-AE91-D7CB9C58023C}"/>
    <cellStyle name="Įprastas 5 2 6 2 3_8 priedas" xfId="1087" xr:uid="{00000000-0005-0000-0000-000071020000}"/>
    <cellStyle name="Įprastas 5 2 6 2 4" xfId="548" xr:uid="{00000000-0005-0000-0000-000072020000}"/>
    <cellStyle name="Įprastas 5 2 6 2 4 2" xfId="1737" xr:uid="{E50B0F9F-1CFE-4A3B-9B41-77380B16C00D}"/>
    <cellStyle name="Įprastas 5 2 6 2 4 2 2" xfId="6152" xr:uid="{90BBE140-58D4-4E31-80A4-D930B2FDA948}"/>
    <cellStyle name="Įprastas 5 2 6 2 4 2 3" xfId="7880" xr:uid="{A971ADE7-7EAC-4498-9EEA-F4B368C81882}"/>
    <cellStyle name="Įprastas 5 2 6 2 4 2 4" xfId="4424" xr:uid="{01030BAB-D54C-4D23-9024-61146C66916F}"/>
    <cellStyle name="Įprastas 5 2 6 2 4 2_8 priedas" xfId="9266" xr:uid="{CF55B72C-69E5-4F52-8901-D77A9127F864}"/>
    <cellStyle name="Įprastas 5 2 6 2 4 3" xfId="2696" xr:uid="{C0140376-AE82-40A0-9918-1351243CBF49}"/>
    <cellStyle name="Įprastas 5 2 6 2 4 3 2" xfId="5288" xr:uid="{AFD084BD-787B-4DCD-A925-7B7185ED54D2}"/>
    <cellStyle name="Įprastas 5 2 6 2 4 3_8 priedas" xfId="9267" xr:uid="{E828A500-5D2C-4B1B-A825-51BF0690CF11}"/>
    <cellStyle name="Įprastas 5 2 6 2 4 4" xfId="7016" xr:uid="{58A13ED8-5831-431C-A22F-3848713F3720}"/>
    <cellStyle name="Įprastas 5 2 6 2 4 5" xfId="3560" xr:uid="{29AD76C5-878B-4C8F-AD4D-7D06C0B8709C}"/>
    <cellStyle name="Įprastas 5 2 6 2 4_8 priedas" xfId="9265" xr:uid="{A9CDFF05-1D52-4AA4-B8BE-CDCBA11E2E98}"/>
    <cellStyle name="Įprastas 5 2 6 2 5" xfId="1738" xr:uid="{75C3AF97-28A5-4D48-8723-656A31A529CB}"/>
    <cellStyle name="Įprastas 5 2 6 2 5 2" xfId="5856" xr:uid="{F669A16E-82A6-4B4E-B70E-33A098F56703}"/>
    <cellStyle name="Įprastas 5 2 6 2 5 3" xfId="7584" xr:uid="{CA7733E8-B1D1-4EDB-B260-C0A496472BB8}"/>
    <cellStyle name="Įprastas 5 2 6 2 5 4" xfId="4128" xr:uid="{C0320C6E-83C1-47F6-8698-53D62AE65A82}"/>
    <cellStyle name="Įprastas 5 2 6 2 5_8 priedas" xfId="9268" xr:uid="{342FCA48-4F4C-4A8B-AAC6-80E703AE5FD0}"/>
    <cellStyle name="Įprastas 5 2 6 2 6" xfId="2400" xr:uid="{16634EAC-79A5-4DE3-BD74-F4619ADBA849}"/>
    <cellStyle name="Įprastas 5 2 6 2 6 2" xfId="4992" xr:uid="{11C98E88-4D70-4780-94A4-482B55717024}"/>
    <cellStyle name="Įprastas 5 2 6 2 6_8 priedas" xfId="9269" xr:uid="{685552FB-EF97-46B5-BF3D-1D1285FB4A42}"/>
    <cellStyle name="Įprastas 5 2 6 2 7" xfId="6720" xr:uid="{85374D75-B8BE-449B-B371-051B43FDA03B}"/>
    <cellStyle name="Įprastas 5 2 6 2 8" xfId="3264" xr:uid="{75F5843B-6CFA-48FA-89F6-65F98F1FD587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 2 2" xfId="1739" xr:uid="{13978AE6-2CFC-429B-845D-965AC72FF460}"/>
    <cellStyle name="Įprastas 5 2 6 3 2 2 2 2" xfId="6344" xr:uid="{CD80CC5D-8F4A-4C2C-83D7-ACC970E7AB0F}"/>
    <cellStyle name="Įprastas 5 2 6 3 2 2 2 3" xfId="8072" xr:uid="{4FD72CC5-2494-41EB-B4CB-C624183C2FB7}"/>
    <cellStyle name="Įprastas 5 2 6 3 2 2 2 4" xfId="4616" xr:uid="{40F91C7E-5A82-4F54-8AB4-4409C81740A0}"/>
    <cellStyle name="Įprastas 5 2 6 3 2 2 2_8 priedas" xfId="9271" xr:uid="{E8E056A8-C7CC-4F03-B82A-2CBC56A6B53B}"/>
    <cellStyle name="Įprastas 5 2 6 3 2 2 3" xfId="2888" xr:uid="{2C36B60E-B2C5-48FD-A564-13DB9E81C612}"/>
    <cellStyle name="Įprastas 5 2 6 3 2 2 3 2" xfId="5480" xr:uid="{80F3096D-3298-4BC9-BD8F-C11382038817}"/>
    <cellStyle name="Įprastas 5 2 6 3 2 2 3_8 priedas" xfId="9272" xr:uid="{27AC34BD-5B57-44CE-B963-21CAF8F5771C}"/>
    <cellStyle name="Įprastas 5 2 6 3 2 2 4" xfId="7208" xr:uid="{F12BE578-A51C-433F-AFE8-269DBBAF1A08}"/>
    <cellStyle name="Įprastas 5 2 6 3 2 2 5" xfId="3752" xr:uid="{24AF1882-DA2C-4C39-B6BF-CDCB2BB7F4CC}"/>
    <cellStyle name="Įprastas 5 2 6 3 2 2_8 priedas" xfId="9270" xr:uid="{0AF2C757-0832-4E30-906A-5A2AAA5991C6}"/>
    <cellStyle name="Įprastas 5 2 6 3 2 3" xfId="1740" xr:uid="{79B8445C-A337-484A-927A-2D87E4B481EB}"/>
    <cellStyle name="Įprastas 5 2 6 3 2 3 2" xfId="5860" xr:uid="{DF0A4970-41C5-439E-8186-9CA3FA237E29}"/>
    <cellStyle name="Įprastas 5 2 6 3 2 3 3" xfId="7588" xr:uid="{8B3697CE-DF30-40A2-9BEF-AF2982EBE4E6}"/>
    <cellStyle name="Įprastas 5 2 6 3 2 3 4" xfId="4132" xr:uid="{85D313E6-1B0B-4766-A374-CC2819EF8C7B}"/>
    <cellStyle name="Įprastas 5 2 6 3 2 3_8 priedas" xfId="9273" xr:uid="{9D9FD7CF-A195-4E1C-A11E-3E67A2A04A92}"/>
    <cellStyle name="Įprastas 5 2 6 3 2 4" xfId="2404" xr:uid="{334CD6D4-12C7-46BC-8FB2-9EAD242070B0}"/>
    <cellStyle name="Įprastas 5 2 6 3 2 4 2" xfId="4996" xr:uid="{89442A85-C198-496C-B51C-6900A0AC4956}"/>
    <cellStyle name="Įprastas 5 2 6 3 2 4_8 priedas" xfId="9274" xr:uid="{47795A30-12D8-4C3A-9A09-4BDA0202E771}"/>
    <cellStyle name="Įprastas 5 2 6 3 2 5" xfId="6724" xr:uid="{BE5E6B27-9CE2-4EEC-AF13-54ACECC31815}"/>
    <cellStyle name="Įprastas 5 2 6 3 2 6" xfId="3268" xr:uid="{D082ADDC-E3C5-4043-8117-2F63B0756BA8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 2 2" xfId="1741" xr:uid="{F879D5B5-6274-40AE-A871-4BDD61ED3577}"/>
    <cellStyle name="Įprastas 5 2 6 3 3 2 2 2" xfId="6488" xr:uid="{50A31A3D-87AF-4E4D-8D16-6ECAA8928E57}"/>
    <cellStyle name="Įprastas 5 2 6 3 3 2 2 3" xfId="8216" xr:uid="{02D8BDE0-0126-4D7D-A143-D98AA45A6C5B}"/>
    <cellStyle name="Įprastas 5 2 6 3 3 2 2 4" xfId="4760" xr:uid="{0A14EA3B-6408-4610-A48C-D108CD7C74BF}"/>
    <cellStyle name="Įprastas 5 2 6 3 3 2 2_8 priedas" xfId="9276" xr:uid="{670EBD56-660C-4356-88F9-3EE1748A8D17}"/>
    <cellStyle name="Įprastas 5 2 6 3 3 2 3" xfId="3032" xr:uid="{62642FD4-35A5-4C1B-BF19-53C1EE28F62B}"/>
    <cellStyle name="Įprastas 5 2 6 3 3 2 3 2" xfId="5624" xr:uid="{1AED7624-1105-4D15-8A72-4E834007C4B8}"/>
    <cellStyle name="Įprastas 5 2 6 3 3 2 3_8 priedas" xfId="9277" xr:uid="{0654B47D-2858-42F0-99CA-19013842D305}"/>
    <cellStyle name="Įprastas 5 2 6 3 3 2 4" xfId="7352" xr:uid="{3F819458-0B00-4152-838E-ED7CE42D41D3}"/>
    <cellStyle name="Įprastas 5 2 6 3 3 2 5" xfId="3896" xr:uid="{BA03C593-D7A9-4F79-8385-7E7D2FAD6C21}"/>
    <cellStyle name="Įprastas 5 2 6 3 3 2_8 priedas" xfId="9275" xr:uid="{E4C9B2C1-D97B-4EE0-AB3D-09BF61C13513}"/>
    <cellStyle name="Įprastas 5 2 6 3 3 3" xfId="1742" xr:uid="{9BA64FD5-7864-4F9D-B52B-AD5C322B0B47}"/>
    <cellStyle name="Įprastas 5 2 6 3 3 3 2" xfId="5861" xr:uid="{83C5890A-C806-4A3C-B9D9-FDD82AB0D19E}"/>
    <cellStyle name="Įprastas 5 2 6 3 3 3 3" xfId="7589" xr:uid="{5E762FF6-688C-48B8-975F-2EDD399E0ADB}"/>
    <cellStyle name="Įprastas 5 2 6 3 3 3 4" xfId="4133" xr:uid="{DF8E343B-75EB-4D15-B5FF-24378577F28E}"/>
    <cellStyle name="Įprastas 5 2 6 3 3 3_8 priedas" xfId="9278" xr:uid="{D404D437-0E72-4F07-B545-582FAA952262}"/>
    <cellStyle name="Įprastas 5 2 6 3 3 4" xfId="2405" xr:uid="{4D018DBF-A985-4EEF-9911-549E03E1ED81}"/>
    <cellStyle name="Įprastas 5 2 6 3 3 4 2" xfId="4997" xr:uid="{1F5920BC-372B-4972-93E5-0F818102E4FC}"/>
    <cellStyle name="Įprastas 5 2 6 3 3 4_8 priedas" xfId="9279" xr:uid="{C5D869C4-38F8-45E1-A489-E58E3D2C50A0}"/>
    <cellStyle name="Įprastas 5 2 6 3 3 5" xfId="6725" xr:uid="{C3A8B591-4F04-4435-863C-9C439EB48781}"/>
    <cellStyle name="Įprastas 5 2 6 3 3 6" xfId="3269" xr:uid="{4D614A1A-3BF7-4F2C-8EBD-53C98616D150}"/>
    <cellStyle name="Įprastas 5 2 6 3 3_8 priedas" xfId="1039" xr:uid="{00000000-0005-0000-0000-00007A020000}"/>
    <cellStyle name="Įprastas 5 2 6 3 4" xfId="596" xr:uid="{00000000-0005-0000-0000-00007B020000}"/>
    <cellStyle name="Įprastas 5 2 6 3 4 2" xfId="1743" xr:uid="{8DF8E192-8D9D-4E37-945E-FC70ED639E59}"/>
    <cellStyle name="Įprastas 5 2 6 3 4 2 2" xfId="6200" xr:uid="{55B4886E-AE3D-47A1-95F6-66AF736C82E1}"/>
    <cellStyle name="Įprastas 5 2 6 3 4 2 3" xfId="7928" xr:uid="{0915710A-1C12-4241-96D1-BDFBA20C57F7}"/>
    <cellStyle name="Įprastas 5 2 6 3 4 2 4" xfId="4472" xr:uid="{597A163F-B2A9-45CC-8C04-5074D0909082}"/>
    <cellStyle name="Įprastas 5 2 6 3 4 2_8 priedas" xfId="9281" xr:uid="{F2871AD6-6BCE-4AA7-B970-3E7FEF9E6E76}"/>
    <cellStyle name="Įprastas 5 2 6 3 4 3" xfId="2744" xr:uid="{CAECE482-BDF1-44AB-9C75-0163C920178A}"/>
    <cellStyle name="Įprastas 5 2 6 3 4 3 2" xfId="5336" xr:uid="{4BCAF9C0-0299-42C2-A7D0-FA575F41EAE5}"/>
    <cellStyle name="Įprastas 5 2 6 3 4 3_8 priedas" xfId="9282" xr:uid="{F1078F12-52B5-40AB-B6B2-058F75F469A1}"/>
    <cellStyle name="Įprastas 5 2 6 3 4 4" xfId="7064" xr:uid="{4BC4D1BC-BCA8-4A6B-9E03-54832C36F838}"/>
    <cellStyle name="Įprastas 5 2 6 3 4 5" xfId="3608" xr:uid="{B701790C-D93D-407B-87F7-1EF0688508D7}"/>
    <cellStyle name="Įprastas 5 2 6 3 4_8 priedas" xfId="9280" xr:uid="{3094E1D1-86B2-40A1-B051-BB2C446E4FA0}"/>
    <cellStyle name="Įprastas 5 2 6 3 5" xfId="1744" xr:uid="{8F6AF83B-A33C-4F72-9356-17A68AA88140}"/>
    <cellStyle name="Įprastas 5 2 6 3 5 2" xfId="5859" xr:uid="{BFA132C3-50C5-4726-B710-8307567C5D84}"/>
    <cellStyle name="Įprastas 5 2 6 3 5 3" xfId="7587" xr:uid="{AFAC58CC-965D-46F9-B8D1-A8DB94407143}"/>
    <cellStyle name="Įprastas 5 2 6 3 5 4" xfId="4131" xr:uid="{57557123-FBC7-4D76-A6D1-B48861B299EA}"/>
    <cellStyle name="Įprastas 5 2 6 3 5_8 priedas" xfId="9283" xr:uid="{2CE7093F-296E-43E0-B323-2AED55447B11}"/>
    <cellStyle name="Įprastas 5 2 6 3 6" xfId="2403" xr:uid="{08ECBA88-95C9-4B9B-8256-22A651000D47}"/>
    <cellStyle name="Įprastas 5 2 6 3 6 2" xfId="4995" xr:uid="{E0061488-31E9-4190-95D4-2CD526C5C965}"/>
    <cellStyle name="Įprastas 5 2 6 3 6_8 priedas" xfId="9284" xr:uid="{7F801059-C443-4E25-863D-F7FC358332F4}"/>
    <cellStyle name="Įprastas 5 2 6 3 7" xfId="6723" xr:uid="{ACBAE30B-E513-4FD9-BACC-144AB7E71C6C}"/>
    <cellStyle name="Įprastas 5 2 6 3 8" xfId="3267" xr:uid="{05675E84-ECC5-4B29-81A1-820E5EF967BC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 2 2" xfId="1745" xr:uid="{B8177FDE-0C1D-4D4D-ABA0-44027C0D4C68}"/>
    <cellStyle name="Įprastas 5 2 6 4 2 2 2" xfId="6248" xr:uid="{AC405050-6E9D-46B4-B124-C0AE22CADF9F}"/>
    <cellStyle name="Įprastas 5 2 6 4 2 2 3" xfId="7976" xr:uid="{9E5A4C9F-F963-4E69-9BCB-7E11ADF74CB3}"/>
    <cellStyle name="Įprastas 5 2 6 4 2 2 4" xfId="4520" xr:uid="{C05E653A-725C-42D1-8C47-0F8AA614A78A}"/>
    <cellStyle name="Įprastas 5 2 6 4 2 2_8 priedas" xfId="9286" xr:uid="{00B7492C-F0CD-4BF5-B604-3B9D5C86C7FA}"/>
    <cellStyle name="Įprastas 5 2 6 4 2 3" xfId="2792" xr:uid="{74307D6B-73EB-47DE-B428-CEE635C8D672}"/>
    <cellStyle name="Įprastas 5 2 6 4 2 3 2" xfId="5384" xr:uid="{F67BF4F6-4C1D-4A86-9843-8E40C4099342}"/>
    <cellStyle name="Įprastas 5 2 6 4 2 3_8 priedas" xfId="9287" xr:uid="{D12E42F1-D8C9-46DC-9BD8-4CB48E9ED481}"/>
    <cellStyle name="Įprastas 5 2 6 4 2 4" xfId="7112" xr:uid="{A2506D4F-EE40-4633-9C94-2DAF80FD9D8A}"/>
    <cellStyle name="Įprastas 5 2 6 4 2 5" xfId="3656" xr:uid="{69B75912-0E5D-4A65-9203-931FB87AD3FF}"/>
    <cellStyle name="Įprastas 5 2 6 4 2_8 priedas" xfId="9285" xr:uid="{E0E13D62-000F-41A7-B60F-E83BFF3A7CD7}"/>
    <cellStyle name="Įprastas 5 2 6 4 3" xfId="1746" xr:uid="{F05D1EBC-5483-467B-92BF-BC375B5BB088}"/>
    <cellStyle name="Įprastas 5 2 6 4 3 2" xfId="5862" xr:uid="{D9F47489-E21E-4EB2-946A-DE3D8AC884FF}"/>
    <cellStyle name="Įprastas 5 2 6 4 3 3" xfId="7590" xr:uid="{6F4B0452-8801-4AD9-AFF1-430601519B2B}"/>
    <cellStyle name="Įprastas 5 2 6 4 3 4" xfId="4134" xr:uid="{CA6965D2-B8B2-424E-BCB4-9C140689E6BC}"/>
    <cellStyle name="Įprastas 5 2 6 4 3_8 priedas" xfId="9288" xr:uid="{C92439C8-F030-491F-AF6A-75C6314386F2}"/>
    <cellStyle name="Įprastas 5 2 6 4 4" xfId="2406" xr:uid="{42A6523F-736E-4A9D-985A-7783390EC974}"/>
    <cellStyle name="Įprastas 5 2 6 4 4 2" xfId="4998" xr:uid="{F07DB56D-8646-412E-9AD5-CD0B76733433}"/>
    <cellStyle name="Įprastas 5 2 6 4 4_8 priedas" xfId="9289" xr:uid="{8CAF1267-ED78-4C7C-BB68-61AD9DAD9384}"/>
    <cellStyle name="Įprastas 5 2 6 4 5" xfId="6726" xr:uid="{88600392-7525-48FD-AF73-9FB6806027B7}"/>
    <cellStyle name="Įprastas 5 2 6 4 6" xfId="3270" xr:uid="{41E88F1D-360B-416D-BC53-78AC679D078E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 2 2" xfId="1747" xr:uid="{B1121341-CF7F-4132-A736-254D78F9F34E}"/>
    <cellStyle name="Įprastas 5 2 6 5 2 2 2" xfId="6392" xr:uid="{A3C7FBD7-32DF-4965-A66B-6FEAC0B05C3A}"/>
    <cellStyle name="Įprastas 5 2 6 5 2 2 3" xfId="8120" xr:uid="{40F8AD4D-531B-49C9-A843-855F7037FFB2}"/>
    <cellStyle name="Įprastas 5 2 6 5 2 2 4" xfId="4664" xr:uid="{1EC5313B-C392-4ED3-BD7B-F5C7A77CE719}"/>
    <cellStyle name="Įprastas 5 2 6 5 2 2_8 priedas" xfId="9291" xr:uid="{0F890A86-3EDA-44ED-8AB9-BEDB169F1FBC}"/>
    <cellStyle name="Įprastas 5 2 6 5 2 3" xfId="2936" xr:uid="{956D862F-2407-4AEC-8AB6-A60782A6C6F5}"/>
    <cellStyle name="Įprastas 5 2 6 5 2 3 2" xfId="5528" xr:uid="{762FB0B2-2C24-453B-B96F-E7AE0343AE91}"/>
    <cellStyle name="Įprastas 5 2 6 5 2 3_8 priedas" xfId="9292" xr:uid="{8D81936B-3789-47E7-BE86-6167A71CF0A2}"/>
    <cellStyle name="Įprastas 5 2 6 5 2 4" xfId="7256" xr:uid="{A9E2D487-BABF-4874-9AD9-B978C5A64DB3}"/>
    <cellStyle name="Įprastas 5 2 6 5 2 5" xfId="3800" xr:uid="{1C8F775B-AD0A-4922-909D-7C4663F818FF}"/>
    <cellStyle name="Įprastas 5 2 6 5 2_8 priedas" xfId="9290" xr:uid="{6A7C89C7-B1C6-4336-9395-DAA3645D18BF}"/>
    <cellStyle name="Įprastas 5 2 6 5 3" xfId="1748" xr:uid="{A12B0F41-D882-4056-9F9B-64BEE319AFE0}"/>
    <cellStyle name="Įprastas 5 2 6 5 3 2" xfId="5863" xr:uid="{6F7A225B-C9FD-41E9-B59E-B2D079686BA4}"/>
    <cellStyle name="Įprastas 5 2 6 5 3 3" xfId="7591" xr:uid="{0CDC3422-5978-4F8D-AE7D-69602E822B13}"/>
    <cellStyle name="Įprastas 5 2 6 5 3 4" xfId="4135" xr:uid="{936EF4CD-F8F1-42F1-A940-B91FC0562A49}"/>
    <cellStyle name="Įprastas 5 2 6 5 3_8 priedas" xfId="9293" xr:uid="{8FFC697E-BCEC-4B88-AE78-F7BA8C7E9E3F}"/>
    <cellStyle name="Įprastas 5 2 6 5 4" xfId="2407" xr:uid="{2ED97A78-EE6E-4773-B167-3B32FA1F90C2}"/>
    <cellStyle name="Įprastas 5 2 6 5 4 2" xfId="4999" xr:uid="{789B5241-9B75-41E7-B904-924709C35509}"/>
    <cellStyle name="Įprastas 5 2 6 5 4_8 priedas" xfId="9294" xr:uid="{CBEE19C4-8A33-4F45-AADA-27B34369E86E}"/>
    <cellStyle name="Įprastas 5 2 6 5 5" xfId="6727" xr:uid="{589143CA-15F5-421F-8100-E4E08E0D1502}"/>
    <cellStyle name="Įprastas 5 2 6 5 6" xfId="3271" xr:uid="{D6722AD3-F607-4E29-9665-BE3F2EF97B5E}"/>
    <cellStyle name="Įprastas 5 2 6 5_8 priedas" xfId="1127" xr:uid="{00000000-0005-0000-0000-000082020000}"/>
    <cellStyle name="Įprastas 5 2 6 6" xfId="500" xr:uid="{00000000-0005-0000-0000-000083020000}"/>
    <cellStyle name="Įprastas 5 2 6 6 2" xfId="1749" xr:uid="{BECD8797-E23E-440B-8C79-F0AA7E5C20A0}"/>
    <cellStyle name="Įprastas 5 2 6 6 2 2" xfId="6104" xr:uid="{7275A2B6-B339-48FB-8E89-805C85E46D76}"/>
    <cellStyle name="Įprastas 5 2 6 6 2 3" xfId="7832" xr:uid="{6F5C6D11-3EE4-4B98-92FF-860D7C6B784D}"/>
    <cellStyle name="Įprastas 5 2 6 6 2 4" xfId="4376" xr:uid="{C9128D17-6772-422E-88FC-9CB90E3A5A3B}"/>
    <cellStyle name="Įprastas 5 2 6 6 2_8 priedas" xfId="9296" xr:uid="{4DD53498-C7A4-4319-B5B7-0400B278D7EB}"/>
    <cellStyle name="Įprastas 5 2 6 6 3" xfId="2648" xr:uid="{5C6E6FB4-19F7-4C9D-9A06-1D50F7113C85}"/>
    <cellStyle name="Įprastas 5 2 6 6 3 2" xfId="5240" xr:uid="{283C7E86-B228-425D-9261-C0BDB68CD13D}"/>
    <cellStyle name="Įprastas 5 2 6 6 3_8 priedas" xfId="9297" xr:uid="{3E5DDFD0-CC49-4535-9F7E-A24291890D3E}"/>
    <cellStyle name="Įprastas 5 2 6 6 4" xfId="6968" xr:uid="{8FA2E792-150D-442C-BBB0-D355BA376106}"/>
    <cellStyle name="Įprastas 5 2 6 6 5" xfId="3512" xr:uid="{4AF49C73-73A2-4B3A-817A-3CC489AAF8FC}"/>
    <cellStyle name="Įprastas 5 2 6 6_8 priedas" xfId="9295" xr:uid="{E3DEF7EF-2A1C-408E-8676-2096D9540987}"/>
    <cellStyle name="Įprastas 5 2 6 7" xfId="1750" xr:uid="{E3CD440E-4322-4D34-B7A8-1BD555A26241}"/>
    <cellStyle name="Įprastas 5 2 6 7 2" xfId="5855" xr:uid="{E001AC77-DE58-4F99-9D02-625D3CA1B78C}"/>
    <cellStyle name="Įprastas 5 2 6 7 3" xfId="7583" xr:uid="{7D2F6D84-C7D8-4C02-8705-70324C4C33E0}"/>
    <cellStyle name="Įprastas 5 2 6 7 4" xfId="4127" xr:uid="{1E664471-68FE-4122-B829-E95B97116C31}"/>
    <cellStyle name="Įprastas 5 2 6 7_8 priedas" xfId="9298" xr:uid="{845276FD-A306-4DED-BDAE-DCAB8553BE52}"/>
    <cellStyle name="Įprastas 5 2 6 8" xfId="2399" xr:uid="{A4F0EE6E-C3E3-4470-9B68-FC78FE1F26B0}"/>
    <cellStyle name="Įprastas 5 2 6 8 2" xfId="4991" xr:uid="{57A79B2D-16F8-42AB-9AEE-B56BEF540D61}"/>
    <cellStyle name="Įprastas 5 2 6 8_8 priedas" xfId="9299" xr:uid="{0726DA07-E42F-4938-BDD6-B734269546DA}"/>
    <cellStyle name="Įprastas 5 2 6 9" xfId="6719" xr:uid="{9A50CA85-702C-4DE4-BB65-A836EF696A78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 2 2" xfId="1751" xr:uid="{CA14C24F-209F-4AB5-AEFA-F3DC061EF7FD}"/>
    <cellStyle name="Įprastas 5 2 7 2 2 2 2" xfId="6272" xr:uid="{E68724A7-C4CC-4655-B56F-26E37063BCD3}"/>
    <cellStyle name="Įprastas 5 2 7 2 2 2 3" xfId="8000" xr:uid="{92312432-F792-4E60-8A31-043AADEB4E15}"/>
    <cellStyle name="Įprastas 5 2 7 2 2 2 4" xfId="4544" xr:uid="{1395C321-0D8D-4272-BA6C-C4BA71B1690C}"/>
    <cellStyle name="Įprastas 5 2 7 2 2 2_8 priedas" xfId="9301" xr:uid="{09AD7B75-5F53-490B-87A2-03625C49F263}"/>
    <cellStyle name="Įprastas 5 2 7 2 2 3" xfId="2816" xr:uid="{85617820-D35A-4561-8D5E-44DCD9C5B4B4}"/>
    <cellStyle name="Įprastas 5 2 7 2 2 3 2" xfId="5408" xr:uid="{CB548368-A2FE-4A16-B20E-F116D62E893B}"/>
    <cellStyle name="Įprastas 5 2 7 2 2 3_8 priedas" xfId="9302" xr:uid="{146B73C6-FE94-4166-81B1-FCC77FB5C1D5}"/>
    <cellStyle name="Įprastas 5 2 7 2 2 4" xfId="7136" xr:uid="{58948E45-75DA-4503-A632-4D6FF2D34B4D}"/>
    <cellStyle name="Įprastas 5 2 7 2 2 5" xfId="3680" xr:uid="{48002780-4BCB-4FAC-8015-4B3F0F01F153}"/>
    <cellStyle name="Įprastas 5 2 7 2 2_8 priedas" xfId="9300" xr:uid="{3B39C66D-CA66-4E80-97CE-8B23EA0A4DE1}"/>
    <cellStyle name="Įprastas 5 2 7 2 3" xfId="1752" xr:uid="{9388BAE6-7C62-4E0D-AAC9-BC9914F7A96D}"/>
    <cellStyle name="Įprastas 5 2 7 2 3 2" xfId="5865" xr:uid="{781BF4EF-039B-4AE1-BD93-25CE9AD376C8}"/>
    <cellStyle name="Įprastas 5 2 7 2 3 3" xfId="7593" xr:uid="{541807C9-5279-4DA4-9073-483EC860D6FD}"/>
    <cellStyle name="Įprastas 5 2 7 2 3 4" xfId="4137" xr:uid="{18AB76DF-5ABB-466D-A2F3-285BDFAF66B9}"/>
    <cellStyle name="Įprastas 5 2 7 2 3_8 priedas" xfId="9303" xr:uid="{30AB7844-5E44-4195-B633-CFCC88C9E108}"/>
    <cellStyle name="Įprastas 5 2 7 2 4" xfId="2409" xr:uid="{A066B737-E5FB-4229-9A84-5C51ABFB9BC6}"/>
    <cellStyle name="Įprastas 5 2 7 2 4 2" xfId="5001" xr:uid="{5EA7E9DC-4DBE-4412-83BB-2A1A03D1E51C}"/>
    <cellStyle name="Įprastas 5 2 7 2 4_8 priedas" xfId="9304" xr:uid="{431386DB-F65B-4BD9-98D8-AE12AFE84788}"/>
    <cellStyle name="Įprastas 5 2 7 2 5" xfId="6729" xr:uid="{063E17FD-5071-41EF-BFD7-5D0E7663DFEC}"/>
    <cellStyle name="Įprastas 5 2 7 2 6" xfId="3273" xr:uid="{1AEDA91F-8A54-449E-BFE9-E43162D93881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 2 2" xfId="1753" xr:uid="{80E71E55-7865-4F1F-AF0E-7BBBB6AEAD8D}"/>
    <cellStyle name="Įprastas 5 2 7 3 2 2 2" xfId="6416" xr:uid="{5EADD825-D16B-43CF-903E-293E065AE5ED}"/>
    <cellStyle name="Įprastas 5 2 7 3 2 2 3" xfId="8144" xr:uid="{6B1852C4-716D-4AEB-AD16-4E7D9EAB1ABE}"/>
    <cellStyle name="Įprastas 5 2 7 3 2 2 4" xfId="4688" xr:uid="{4D73CF8E-B57F-4242-84AF-F77ED999E4A1}"/>
    <cellStyle name="Įprastas 5 2 7 3 2 2_8 priedas" xfId="9306" xr:uid="{D3637FD4-4CC3-48D5-AAD9-D6DB9C00E77B}"/>
    <cellStyle name="Įprastas 5 2 7 3 2 3" xfId="2960" xr:uid="{75B0C30D-9822-4172-8C47-BE1FA6544554}"/>
    <cellStyle name="Įprastas 5 2 7 3 2 3 2" xfId="5552" xr:uid="{1FC0901A-B6ED-4D44-A448-ABCBB6CCA7CF}"/>
    <cellStyle name="Įprastas 5 2 7 3 2 3_8 priedas" xfId="9307" xr:uid="{4D38901F-9AA8-4701-8B16-E38E980CF258}"/>
    <cellStyle name="Įprastas 5 2 7 3 2 4" xfId="7280" xr:uid="{C5E57576-47E4-47AD-98B3-5A9ECA18C9FF}"/>
    <cellStyle name="Įprastas 5 2 7 3 2 5" xfId="3824" xr:uid="{903A4550-CED2-4DE7-9AEC-329E1CCBF98E}"/>
    <cellStyle name="Įprastas 5 2 7 3 2_8 priedas" xfId="9305" xr:uid="{68741EBA-9984-4BF1-855F-2770C8EC383A}"/>
    <cellStyle name="Įprastas 5 2 7 3 3" xfId="1754" xr:uid="{7ECCC232-B9F3-45DA-9813-052BE8489E33}"/>
    <cellStyle name="Įprastas 5 2 7 3 3 2" xfId="5866" xr:uid="{D87625E6-C471-4221-9B47-71B3A3376F7A}"/>
    <cellStyle name="Įprastas 5 2 7 3 3 3" xfId="7594" xr:uid="{B648617D-B6E6-43F1-846C-4DE3016D470F}"/>
    <cellStyle name="Įprastas 5 2 7 3 3 4" xfId="4138" xr:uid="{34D96175-2963-4C54-9FA4-3F012050E379}"/>
    <cellStyle name="Įprastas 5 2 7 3 3_8 priedas" xfId="9308" xr:uid="{9A9AAEBD-C6B6-4B3B-926B-B4DF44F898EB}"/>
    <cellStyle name="Įprastas 5 2 7 3 4" xfId="2410" xr:uid="{92DB452A-4543-4799-8C25-BDF5CD26CD3B}"/>
    <cellStyle name="Įprastas 5 2 7 3 4 2" xfId="5002" xr:uid="{A93CB5B6-4A14-44E2-8FBD-D58A65FC2EFE}"/>
    <cellStyle name="Įprastas 5 2 7 3 4_8 priedas" xfId="9309" xr:uid="{7FF63D8C-68AA-401C-B7EA-DB4CC9EA3826}"/>
    <cellStyle name="Įprastas 5 2 7 3 5" xfId="6730" xr:uid="{6EC011A8-95A5-4ADA-8A9B-9CE42F8A4DF2}"/>
    <cellStyle name="Įprastas 5 2 7 3 6" xfId="3274" xr:uid="{757D8B78-D45A-4FF2-B9CD-6ED43A01B548}"/>
    <cellStyle name="Įprastas 5 2 7 3_8 priedas" xfId="1209" xr:uid="{00000000-0005-0000-0000-00008B020000}"/>
    <cellStyle name="Įprastas 5 2 7 4" xfId="524" xr:uid="{00000000-0005-0000-0000-00008C020000}"/>
    <cellStyle name="Įprastas 5 2 7 4 2" xfId="1755" xr:uid="{C39D47FC-9A4E-414F-9FE3-C14CBF3D0AF3}"/>
    <cellStyle name="Įprastas 5 2 7 4 2 2" xfId="6128" xr:uid="{0BE1BAEE-EDBA-4DC3-9CE7-449CA759941D}"/>
    <cellStyle name="Įprastas 5 2 7 4 2 3" xfId="7856" xr:uid="{C3D2D4F9-5FE5-4536-9BFB-F53FF667E0B2}"/>
    <cellStyle name="Įprastas 5 2 7 4 2 4" xfId="4400" xr:uid="{68C63C16-5027-419A-BA98-6B112DCA7768}"/>
    <cellStyle name="Įprastas 5 2 7 4 2_8 priedas" xfId="9311" xr:uid="{035D82E3-88E2-4549-AB4A-C9991E2728E3}"/>
    <cellStyle name="Įprastas 5 2 7 4 3" xfId="2672" xr:uid="{510AB628-624A-414A-81DD-68CC24E4900E}"/>
    <cellStyle name="Įprastas 5 2 7 4 3 2" xfId="5264" xr:uid="{69A02929-501C-4D09-A330-5C3717F79C30}"/>
    <cellStyle name="Įprastas 5 2 7 4 3_8 priedas" xfId="9312" xr:uid="{6EE1DD6A-E193-42CB-9601-B391B2EA2611}"/>
    <cellStyle name="Įprastas 5 2 7 4 4" xfId="6992" xr:uid="{4EAB130A-4FCE-4A16-ADAB-BEB43B7E56F2}"/>
    <cellStyle name="Įprastas 5 2 7 4 5" xfId="3536" xr:uid="{5350DFB4-4976-4CF9-ADF6-062F2CCC8056}"/>
    <cellStyle name="Įprastas 5 2 7 4_8 priedas" xfId="9310" xr:uid="{37C2AFEF-5291-4C59-90D2-842A7A24D089}"/>
    <cellStyle name="Įprastas 5 2 7 5" xfId="1756" xr:uid="{219CA7D0-3C3A-4058-9572-2E8D3C33C65E}"/>
    <cellStyle name="Įprastas 5 2 7 5 2" xfId="5864" xr:uid="{CF2CE71B-FB27-48A7-B945-CCA819A10D14}"/>
    <cellStyle name="Įprastas 5 2 7 5 3" xfId="7592" xr:uid="{B8A0FA60-3E9F-48A4-9541-068A1046E182}"/>
    <cellStyle name="Įprastas 5 2 7 5 4" xfId="4136" xr:uid="{673EC781-5CF4-4C9E-89B7-CA894DDF65F2}"/>
    <cellStyle name="Įprastas 5 2 7 5_8 priedas" xfId="9313" xr:uid="{51837009-A669-40DF-A061-775D688156EC}"/>
    <cellStyle name="Įprastas 5 2 7 6" xfId="2408" xr:uid="{61ECCDF0-312E-45BF-9B7A-55587A65F7BE}"/>
    <cellStyle name="Įprastas 5 2 7 6 2" xfId="5000" xr:uid="{A779F0A0-5273-4838-84A2-2089473994EB}"/>
    <cellStyle name="Įprastas 5 2 7 6_8 priedas" xfId="9314" xr:uid="{4C45DA2F-EC26-45A3-8001-7BF46FBF7DCC}"/>
    <cellStyle name="Įprastas 5 2 7 7" xfId="6728" xr:uid="{12C201EC-B77B-4236-A4D5-0B0136C90935}"/>
    <cellStyle name="Įprastas 5 2 7 8" xfId="3272" xr:uid="{6DDD5DF0-26C4-4810-8AA1-C6796932E9C7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 2 2" xfId="1757" xr:uid="{5C473FB8-4529-47C5-921F-29225AF8F333}"/>
    <cellStyle name="Įprastas 5 2 8 2 2 2 2" xfId="6320" xr:uid="{6B7EF742-4F91-4756-82DD-6399AED97171}"/>
    <cellStyle name="Įprastas 5 2 8 2 2 2 3" xfId="8048" xr:uid="{FB32E11D-6B5A-44F3-81CD-737D6C03FDA4}"/>
    <cellStyle name="Įprastas 5 2 8 2 2 2 4" xfId="4592" xr:uid="{5D733407-BEBB-4F31-A532-298E3A27D2A8}"/>
    <cellStyle name="Įprastas 5 2 8 2 2 2_8 priedas" xfId="9316" xr:uid="{5F942424-0389-4A33-B5E9-10D72A11AD07}"/>
    <cellStyle name="Įprastas 5 2 8 2 2 3" xfId="2864" xr:uid="{147D36DC-E68D-47C4-A853-1A9930CE5BD7}"/>
    <cellStyle name="Įprastas 5 2 8 2 2 3 2" xfId="5456" xr:uid="{FBD58722-4175-4ADD-9932-65E3D325B17E}"/>
    <cellStyle name="Įprastas 5 2 8 2 2 3_8 priedas" xfId="9317" xr:uid="{9AE0DA35-3FDB-4DA5-B863-F8CA750FDDCF}"/>
    <cellStyle name="Įprastas 5 2 8 2 2 4" xfId="7184" xr:uid="{BC9F3418-3C0F-4473-AB51-47767D5BF50B}"/>
    <cellStyle name="Įprastas 5 2 8 2 2 5" xfId="3728" xr:uid="{680D1377-7E41-42EE-B13A-F324B4F7B9D9}"/>
    <cellStyle name="Įprastas 5 2 8 2 2_8 priedas" xfId="9315" xr:uid="{F280FC0D-6ECE-419A-9968-22DA129BB556}"/>
    <cellStyle name="Įprastas 5 2 8 2 3" xfId="1758" xr:uid="{324328EF-3AD6-46BE-A0AD-488892C87D20}"/>
    <cellStyle name="Įprastas 5 2 8 2 3 2" xfId="5868" xr:uid="{BBDCFEDE-C58E-4A98-B85B-DD9FABE66C86}"/>
    <cellStyle name="Įprastas 5 2 8 2 3 3" xfId="7596" xr:uid="{FBDCE8E5-C537-4E4D-8E49-586AAB54405E}"/>
    <cellStyle name="Įprastas 5 2 8 2 3 4" xfId="4140" xr:uid="{5E061F21-CABE-4B8E-A7A6-43A8CC892BEB}"/>
    <cellStyle name="Įprastas 5 2 8 2 3_8 priedas" xfId="9318" xr:uid="{D676F16C-413F-4CE2-A094-C0D2579CDE77}"/>
    <cellStyle name="Įprastas 5 2 8 2 4" xfId="2412" xr:uid="{7D54DC11-96DD-4FE1-8959-F9693CDC0571}"/>
    <cellStyle name="Įprastas 5 2 8 2 4 2" xfId="5004" xr:uid="{FC7E84AD-6C66-4BCC-AB9B-FE92E23D2A1F}"/>
    <cellStyle name="Įprastas 5 2 8 2 4_8 priedas" xfId="9319" xr:uid="{F9129867-5866-4CF2-B5FD-2BD2C124B34F}"/>
    <cellStyle name="Įprastas 5 2 8 2 5" xfId="6732" xr:uid="{88672A6D-4734-4A67-9AE2-BF156ED28EE5}"/>
    <cellStyle name="Įprastas 5 2 8 2 6" xfId="3276" xr:uid="{FBACAFB5-03CB-48AD-A132-59E10D3BC4F3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 2 2" xfId="1759" xr:uid="{FBFA4E68-8FCF-45F4-9473-89ACEC441059}"/>
    <cellStyle name="Įprastas 5 2 8 3 2 2 2" xfId="6464" xr:uid="{EBD467DE-CBA6-447A-B89F-F1F99627E4DF}"/>
    <cellStyle name="Įprastas 5 2 8 3 2 2 3" xfId="8192" xr:uid="{3A0F87CB-04C2-403C-8ED7-1B94F35050DB}"/>
    <cellStyle name="Įprastas 5 2 8 3 2 2 4" xfId="4736" xr:uid="{99ECC5DB-0387-4624-80D5-EDB60125D529}"/>
    <cellStyle name="Įprastas 5 2 8 3 2 2_8 priedas" xfId="9321" xr:uid="{7C25E79B-B3D5-4B27-AA3D-FF6598AF905A}"/>
    <cellStyle name="Įprastas 5 2 8 3 2 3" xfId="3008" xr:uid="{D30A8EF1-6B25-41C0-8B18-A501E64B7C51}"/>
    <cellStyle name="Įprastas 5 2 8 3 2 3 2" xfId="5600" xr:uid="{B0FB0DFA-449A-4140-958A-B4715C5DE70C}"/>
    <cellStyle name="Įprastas 5 2 8 3 2 3_8 priedas" xfId="9322" xr:uid="{34D0CB77-1634-466E-9A5D-90B7D83565D5}"/>
    <cellStyle name="Įprastas 5 2 8 3 2 4" xfId="7328" xr:uid="{1F05D98C-028F-4156-8EE9-3CCE26B51375}"/>
    <cellStyle name="Įprastas 5 2 8 3 2 5" xfId="3872" xr:uid="{A67E4982-38D6-4B42-A8B4-BBEA1DC5090F}"/>
    <cellStyle name="Įprastas 5 2 8 3 2_8 priedas" xfId="9320" xr:uid="{9ABD25DC-0294-4AF7-A704-31DD1BA47A0F}"/>
    <cellStyle name="Įprastas 5 2 8 3 3" xfId="1760" xr:uid="{9DC4995E-4840-40A9-B2F8-29C2C3FAAE57}"/>
    <cellStyle name="Įprastas 5 2 8 3 3 2" xfId="5869" xr:uid="{8A152775-24D7-4064-AF07-ED0243D5356F}"/>
    <cellStyle name="Įprastas 5 2 8 3 3 3" xfId="7597" xr:uid="{E78A6576-451B-4412-B1DA-D266E0D56FB2}"/>
    <cellStyle name="Įprastas 5 2 8 3 3 4" xfId="4141" xr:uid="{88F05B70-8E39-498E-8549-8C330ED50A72}"/>
    <cellStyle name="Įprastas 5 2 8 3 3_8 priedas" xfId="9323" xr:uid="{0CA9074B-CD5F-4B33-8340-E5D587B182B7}"/>
    <cellStyle name="Įprastas 5 2 8 3 4" xfId="2413" xr:uid="{215FB3E8-381D-42BF-9F51-0E4368DE3B03}"/>
    <cellStyle name="Įprastas 5 2 8 3 4 2" xfId="5005" xr:uid="{A9CA5BDD-F0FD-452B-B6F7-862682AE3409}"/>
    <cellStyle name="Įprastas 5 2 8 3 4_8 priedas" xfId="9324" xr:uid="{027BF6FB-5D04-4CDF-BE58-163034D934A0}"/>
    <cellStyle name="Įprastas 5 2 8 3 5" xfId="6733" xr:uid="{106772DA-106A-4ABC-A8E7-F1CA1D65649A}"/>
    <cellStyle name="Įprastas 5 2 8 3 6" xfId="3277" xr:uid="{3CA87CE4-C687-4A14-8868-CCD170DC313D}"/>
    <cellStyle name="Įprastas 5 2 8 3_8 priedas" xfId="1163" xr:uid="{00000000-0005-0000-0000-000094020000}"/>
    <cellStyle name="Įprastas 5 2 8 4" xfId="572" xr:uid="{00000000-0005-0000-0000-000095020000}"/>
    <cellStyle name="Įprastas 5 2 8 4 2" xfId="1761" xr:uid="{18865C2B-EFE8-467E-ABE5-C0B7ABC89B58}"/>
    <cellStyle name="Įprastas 5 2 8 4 2 2" xfId="6176" xr:uid="{3B6AE49C-1EDA-4A15-8C4E-2D02BA387CEF}"/>
    <cellStyle name="Įprastas 5 2 8 4 2 3" xfId="7904" xr:uid="{8DF20121-4581-4FA9-A688-C9B7ED9BA2EC}"/>
    <cellStyle name="Įprastas 5 2 8 4 2 4" xfId="4448" xr:uid="{00B6B82F-59B3-4AF3-8E6C-DC58557F72BC}"/>
    <cellStyle name="Įprastas 5 2 8 4 2_8 priedas" xfId="9326" xr:uid="{6C192EDB-3A12-4C65-82D1-A02851808DDB}"/>
    <cellStyle name="Įprastas 5 2 8 4 3" xfId="2720" xr:uid="{78BE7110-6407-4D74-AA1C-C159FCA14DFC}"/>
    <cellStyle name="Įprastas 5 2 8 4 3 2" xfId="5312" xr:uid="{DCAD24A3-61E6-406E-89F5-3908B1CD50FB}"/>
    <cellStyle name="Įprastas 5 2 8 4 3_8 priedas" xfId="9327" xr:uid="{4C0DFC8B-5CC9-432D-8BAE-F81EA996D28A}"/>
    <cellStyle name="Įprastas 5 2 8 4 4" xfId="7040" xr:uid="{4CB2D539-1663-43F6-8CEC-681593C96312}"/>
    <cellStyle name="Įprastas 5 2 8 4 5" xfId="3584" xr:uid="{731AEF08-921A-40FE-9BCD-493BA48C040D}"/>
    <cellStyle name="Įprastas 5 2 8 4_8 priedas" xfId="9325" xr:uid="{36C2C102-0C0E-49A7-B6C1-78A99CCFE8A1}"/>
    <cellStyle name="Įprastas 5 2 8 5" xfId="1762" xr:uid="{A6C039FA-E846-4264-8722-2C92230BE1EB}"/>
    <cellStyle name="Įprastas 5 2 8 5 2" xfId="5867" xr:uid="{CF083CEC-C1E9-43C0-86D7-23F487B75656}"/>
    <cellStyle name="Įprastas 5 2 8 5 3" xfId="7595" xr:uid="{D32270A4-9DAB-4826-BEB7-782BF736B2E4}"/>
    <cellStyle name="Įprastas 5 2 8 5 4" xfId="4139" xr:uid="{4777CE3C-60E3-4939-8941-DA7C8AB453AB}"/>
    <cellStyle name="Įprastas 5 2 8 5_8 priedas" xfId="9328" xr:uid="{34E756AA-DE2F-4D1C-86C8-A53641EC9BCE}"/>
    <cellStyle name="Įprastas 5 2 8 6" xfId="2411" xr:uid="{85C5B61A-98B2-4E59-8281-3747AF197F2A}"/>
    <cellStyle name="Įprastas 5 2 8 6 2" xfId="5003" xr:uid="{DC952A21-5FF0-4D74-8E40-408CE445FA79}"/>
    <cellStyle name="Įprastas 5 2 8 6_8 priedas" xfId="9329" xr:uid="{2BC74E67-3175-4867-AF07-2BEE550E9D76}"/>
    <cellStyle name="Įprastas 5 2 8 7" xfId="6731" xr:uid="{48276DBF-D102-4E76-AA00-821BE86BD43C}"/>
    <cellStyle name="Įprastas 5 2 8 8" xfId="3275" xr:uid="{F9C36E60-4A12-43FE-8B35-3C630D9B9E3C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 2 2" xfId="1763" xr:uid="{42B646B2-F59C-46FC-A42C-5DB83F4FFAF9}"/>
    <cellStyle name="Įprastas 5 2 9 2 2 2" xfId="6224" xr:uid="{4F67A7F4-4CBF-4BE3-BC6C-2A4C2CCC1F0B}"/>
    <cellStyle name="Įprastas 5 2 9 2 2 3" xfId="7952" xr:uid="{617192B1-C276-4C97-84F3-12BDB782BF40}"/>
    <cellStyle name="Įprastas 5 2 9 2 2 4" xfId="4496" xr:uid="{EE431CB6-A67B-4108-9C24-8F87C3AB8605}"/>
    <cellStyle name="Įprastas 5 2 9 2 2_8 priedas" xfId="9331" xr:uid="{72AC9A3C-579C-4D1F-82C0-AA5FBF9FADB5}"/>
    <cellStyle name="Įprastas 5 2 9 2 3" xfId="2768" xr:uid="{228BE8B8-28D3-4552-B8E7-F0C9E522D818}"/>
    <cellStyle name="Įprastas 5 2 9 2 3 2" xfId="5360" xr:uid="{18C5E41C-23E3-482D-B287-1026B55A5BDC}"/>
    <cellStyle name="Įprastas 5 2 9 2 3_8 priedas" xfId="9332" xr:uid="{E39C86D7-5ADB-4048-B842-473470CB35A7}"/>
    <cellStyle name="Įprastas 5 2 9 2 4" xfId="7088" xr:uid="{861B8462-58A0-4DEA-8920-BB02D3B3FEB7}"/>
    <cellStyle name="Įprastas 5 2 9 2 5" xfId="3632" xr:uid="{8752EFE4-75DC-4D69-8629-1E8B95122932}"/>
    <cellStyle name="Įprastas 5 2 9 2_8 priedas" xfId="9330" xr:uid="{3E9B782C-F2AC-4E86-AF29-EC15E76DAD1F}"/>
    <cellStyle name="Įprastas 5 2 9 3" xfId="1764" xr:uid="{F4079D1F-9046-4A62-B155-A6DF8BE077D7}"/>
    <cellStyle name="Įprastas 5 2 9 3 2" xfId="5870" xr:uid="{85F01E40-A31E-405D-BDA4-E0A3A0517FC1}"/>
    <cellStyle name="Įprastas 5 2 9 3 3" xfId="7598" xr:uid="{CF95B182-172E-4293-A564-091B3C438529}"/>
    <cellStyle name="Įprastas 5 2 9 3 4" xfId="4142" xr:uid="{26B9301C-409A-4B9F-8CF5-8185C0AB9BD4}"/>
    <cellStyle name="Įprastas 5 2 9 3_8 priedas" xfId="9333" xr:uid="{0A4EE4BD-34AF-48CA-ABF0-B2E28B2A3A66}"/>
    <cellStyle name="Įprastas 5 2 9 4" xfId="2414" xr:uid="{84AAE95A-CC9D-4713-95E9-09CF5E57F837}"/>
    <cellStyle name="Įprastas 5 2 9 4 2" xfId="5006" xr:uid="{29A9FC2E-261A-48FF-9DA1-1DE776C42F07}"/>
    <cellStyle name="Įprastas 5 2 9 4_8 priedas" xfId="9334" xr:uid="{CBE0E214-E4A4-4F50-8F34-65F137CF5F01}"/>
    <cellStyle name="Įprastas 5 2 9 5" xfId="6734" xr:uid="{E4289F4E-22CA-4108-9A36-9C33FF935B1E}"/>
    <cellStyle name="Įprastas 5 2 9 6" xfId="3278" xr:uid="{FB483AB6-C3B9-4560-A27C-7A2AB77B5C81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10" xfId="1765" xr:uid="{96D791E9-78AF-42E4-A614-ADAD2568CC82}"/>
    <cellStyle name="Įprastas 5 3 10 2" xfId="5651" xr:uid="{2A176166-55BB-4251-AA52-4D0C21F8E503}"/>
    <cellStyle name="Įprastas 5 3 10 3" xfId="7379" xr:uid="{615455C9-C321-433C-8609-0E659F4E72BD}"/>
    <cellStyle name="Įprastas 5 3 10 4" xfId="3923" xr:uid="{9DE85821-9943-47C1-81CD-A88E07342608}"/>
    <cellStyle name="Įprastas 5 3 10_8 priedas" xfId="9335" xr:uid="{85966514-C15C-4CBF-8E70-D009989A8B41}"/>
    <cellStyle name="Įprastas 5 3 11" xfId="2195" xr:uid="{43F2D5E4-0618-4EF6-8311-466B9FD98EF7}"/>
    <cellStyle name="Įprastas 5 3 11 2" xfId="4787" xr:uid="{38C69836-8BCC-4AAA-995C-5C16242C775D}"/>
    <cellStyle name="Įprastas 5 3 11_8 priedas" xfId="9336" xr:uid="{A9B498EC-5362-4C7C-96AF-3F312B11BD39}"/>
    <cellStyle name="Įprastas 5 3 12" xfId="6515" xr:uid="{4BFDBA7C-5D16-46B9-AE60-FDFB7FE0C2BB}"/>
    <cellStyle name="Įprastas 5 3 13" xfId="3059" xr:uid="{0EC5284D-8859-4BAB-8CFB-7278AA83FEC5}"/>
    <cellStyle name="Įprastas 5 3 2" xfId="24" xr:uid="{00000000-0005-0000-0000-00009C020000}"/>
    <cellStyle name="Įprastas 5 3 2 10" xfId="2199" xr:uid="{675FAE40-1744-4750-B1D5-417FF6080240}"/>
    <cellStyle name="Įprastas 5 3 2 10 2" xfId="4791" xr:uid="{E43B4F3D-577E-4514-B77E-A0623492E741}"/>
    <cellStyle name="Įprastas 5 3 2 10_8 priedas" xfId="9337" xr:uid="{950FE316-1C09-4860-8E90-6B139911B23E}"/>
    <cellStyle name="Įprastas 5 3 2 11" xfId="6519" xr:uid="{20245590-4342-4603-B831-16206BCFE200}"/>
    <cellStyle name="Įprastas 5 3 2 12" xfId="3063" xr:uid="{92B0D345-919E-42D2-94AB-03C0C2B95E27}"/>
    <cellStyle name="Įprastas 5 3 2 2" xfId="250" xr:uid="{00000000-0005-0000-0000-00009D020000}"/>
    <cellStyle name="Įprastas 5 3 2 2 10" xfId="6735" xr:uid="{B2A2901D-C106-4D85-871D-C055FE94B7C2}"/>
    <cellStyle name="Įprastas 5 3 2 2 11" xfId="3279" xr:uid="{78E6EEC4-F359-4BB3-B920-D12C2CC2A327}"/>
    <cellStyle name="Įprastas 5 3 2 2 2" xfId="251" xr:uid="{00000000-0005-0000-0000-00009E020000}"/>
    <cellStyle name="Įprastas 5 3 2 2 2 10" xfId="3280" xr:uid="{14C28B90-5297-4E15-A340-706C4EADC091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 2 2" xfId="1766" xr:uid="{5D1F48D3-C821-4D3D-B960-C6265AFC408D}"/>
    <cellStyle name="Įprastas 5 3 2 2 2 2 2 2 2 2" xfId="6315" xr:uid="{2D384E91-0656-4EA1-940B-428075C4D91C}"/>
    <cellStyle name="Įprastas 5 3 2 2 2 2 2 2 2 3" xfId="8043" xr:uid="{9389332C-0DD1-4D47-96A6-F58F52A009E3}"/>
    <cellStyle name="Įprastas 5 3 2 2 2 2 2 2 2 4" xfId="4587" xr:uid="{D6CAA9D8-CE0A-41E2-8F19-2D708C340505}"/>
    <cellStyle name="Įprastas 5 3 2 2 2 2 2 2 2_8 priedas" xfId="9339" xr:uid="{382E39ED-2AB5-4531-8CFB-9B71212B6C49}"/>
    <cellStyle name="Įprastas 5 3 2 2 2 2 2 2 3" xfId="2859" xr:uid="{D29FD6A2-008B-46D9-BD22-7FDB3C76F0D4}"/>
    <cellStyle name="Įprastas 5 3 2 2 2 2 2 2 3 2" xfId="5451" xr:uid="{8FCE7A53-ADB2-4DC6-9D51-9C3B87C6FDDD}"/>
    <cellStyle name="Įprastas 5 3 2 2 2 2 2 2 3_8 priedas" xfId="9340" xr:uid="{0460F55A-DDE5-4918-8474-7734CE3D18AD}"/>
    <cellStyle name="Įprastas 5 3 2 2 2 2 2 2 4" xfId="7179" xr:uid="{80AF3C01-1665-47B2-A014-A17209ACF405}"/>
    <cellStyle name="Įprastas 5 3 2 2 2 2 2 2 5" xfId="3723" xr:uid="{D03ED27E-3A47-49B6-953C-9C71DD1718FE}"/>
    <cellStyle name="Įprastas 5 3 2 2 2 2 2 2_8 priedas" xfId="9338" xr:uid="{DAF27B7A-0637-47F9-A315-F38F717273E2}"/>
    <cellStyle name="Įprastas 5 3 2 2 2 2 2 3" xfId="1767" xr:uid="{B4EE3405-17F6-4CB6-9117-B88E9437D216}"/>
    <cellStyle name="Įprastas 5 3 2 2 2 2 2 3 2" xfId="5874" xr:uid="{24914CBC-41A5-4F3D-ACCF-0DADF6018F16}"/>
    <cellStyle name="Įprastas 5 3 2 2 2 2 2 3 3" xfId="7602" xr:uid="{05700949-BB79-441F-AED7-2FCA9C4419B9}"/>
    <cellStyle name="Įprastas 5 3 2 2 2 2 2 3 4" xfId="4146" xr:uid="{A9BF94FC-8803-4182-A393-952B127EA71A}"/>
    <cellStyle name="Įprastas 5 3 2 2 2 2 2 3_8 priedas" xfId="9341" xr:uid="{FDACF185-EE76-4A5D-B03C-1FF19BD03035}"/>
    <cellStyle name="Įprastas 5 3 2 2 2 2 2 4" xfId="2418" xr:uid="{C7811DB1-F902-4344-AFA6-8A8695C02E39}"/>
    <cellStyle name="Įprastas 5 3 2 2 2 2 2 4 2" xfId="5010" xr:uid="{65F0883E-F697-4387-A9F9-BEA54B02CB1A}"/>
    <cellStyle name="Įprastas 5 3 2 2 2 2 2 4_8 priedas" xfId="9342" xr:uid="{B8CAB603-5748-4EDE-AF12-76F95ADD9FB7}"/>
    <cellStyle name="Įprastas 5 3 2 2 2 2 2 5" xfId="6738" xr:uid="{BE9DCFDD-0E9C-431E-9A83-0D06172492D8}"/>
    <cellStyle name="Įprastas 5 3 2 2 2 2 2 6" xfId="3282" xr:uid="{F1364782-EB33-4FAE-9E24-920CD24DC2F2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 2 2" xfId="1768" xr:uid="{F21C0099-D323-4FB7-A97B-B45111DF802C}"/>
    <cellStyle name="Įprastas 5 3 2 2 2 2 3 2 2 2" xfId="6459" xr:uid="{E3FADF6F-A6BA-45C7-846F-6797F59DB657}"/>
    <cellStyle name="Įprastas 5 3 2 2 2 2 3 2 2 3" xfId="8187" xr:uid="{C625624B-8146-49A3-8B40-DE8BB5571188}"/>
    <cellStyle name="Įprastas 5 3 2 2 2 2 3 2 2 4" xfId="4731" xr:uid="{DFD8A878-4C8E-461F-8A7B-02E800DCECC2}"/>
    <cellStyle name="Įprastas 5 3 2 2 2 2 3 2 2_8 priedas" xfId="9344" xr:uid="{D44ED5FA-DE6B-43DD-A335-827B7382476F}"/>
    <cellStyle name="Įprastas 5 3 2 2 2 2 3 2 3" xfId="3003" xr:uid="{2B01E8D4-CD02-4BDC-A336-1893F08C0010}"/>
    <cellStyle name="Įprastas 5 3 2 2 2 2 3 2 3 2" xfId="5595" xr:uid="{AF6A8A77-8C4A-4C27-81D8-5B9BBD56D9AF}"/>
    <cellStyle name="Įprastas 5 3 2 2 2 2 3 2 3_8 priedas" xfId="9345" xr:uid="{1C4716BA-3AB2-446A-A702-5436E5ADEA4C}"/>
    <cellStyle name="Įprastas 5 3 2 2 2 2 3 2 4" xfId="7323" xr:uid="{FD0ECF9D-4D16-4CC1-ADEC-8F01FB2A4241}"/>
    <cellStyle name="Įprastas 5 3 2 2 2 2 3 2 5" xfId="3867" xr:uid="{AB23F975-4478-4E28-8B5E-5EAEAAD9826D}"/>
    <cellStyle name="Įprastas 5 3 2 2 2 2 3 2_8 priedas" xfId="9343" xr:uid="{774B6B1A-1298-414F-996B-A10F23292DC4}"/>
    <cellStyle name="Įprastas 5 3 2 2 2 2 3 3" xfId="1769" xr:uid="{BCF5FD15-3AC6-46BE-8405-95221DB0B58C}"/>
    <cellStyle name="Įprastas 5 3 2 2 2 2 3 3 2" xfId="5875" xr:uid="{74EEE0E1-5D9C-42F2-97B0-B2215D0E7C00}"/>
    <cellStyle name="Įprastas 5 3 2 2 2 2 3 3 3" xfId="7603" xr:uid="{A85B18CB-36D2-44C0-BFA8-1F8A730803C2}"/>
    <cellStyle name="Įprastas 5 3 2 2 2 2 3 3 4" xfId="4147" xr:uid="{B1782245-D7B9-4F8C-83C9-ED365A48E815}"/>
    <cellStyle name="Įprastas 5 3 2 2 2 2 3 3_8 priedas" xfId="9346" xr:uid="{8D1746D6-FAE8-4BB4-A901-5E1744F6BEDE}"/>
    <cellStyle name="Įprastas 5 3 2 2 2 2 3 4" xfId="2419" xr:uid="{9CC01925-02A3-459A-9C3F-07EA453DA462}"/>
    <cellStyle name="Įprastas 5 3 2 2 2 2 3 4 2" xfId="5011" xr:uid="{7CBD0A02-A09F-46CD-834D-9B044778610C}"/>
    <cellStyle name="Įprastas 5 3 2 2 2 2 3 4_8 priedas" xfId="9347" xr:uid="{8EA99F60-39E1-46C4-8F57-E6A66BCA92D5}"/>
    <cellStyle name="Įprastas 5 3 2 2 2 2 3 5" xfId="6739" xr:uid="{8CB99A1B-A208-4B1A-B126-F1D1BBE6012E}"/>
    <cellStyle name="Įprastas 5 3 2 2 2 2 3 6" xfId="3283" xr:uid="{5A242770-E660-4530-87DE-965AB3B8F9EE}"/>
    <cellStyle name="Įprastas 5 3 2 2 2 2 3_8 priedas" xfId="1051" xr:uid="{00000000-0005-0000-0000-0000A5020000}"/>
    <cellStyle name="Įprastas 5 3 2 2 2 2 4" xfId="567" xr:uid="{00000000-0005-0000-0000-0000A6020000}"/>
    <cellStyle name="Įprastas 5 3 2 2 2 2 4 2" xfId="1770" xr:uid="{FB675720-F800-443A-8A8C-DAF34BF6FA73}"/>
    <cellStyle name="Įprastas 5 3 2 2 2 2 4 2 2" xfId="6171" xr:uid="{3703D1D5-0A46-4E17-B725-B92A50342064}"/>
    <cellStyle name="Įprastas 5 3 2 2 2 2 4 2 3" xfId="7899" xr:uid="{657E7266-1547-471B-8537-271159CF30A7}"/>
    <cellStyle name="Įprastas 5 3 2 2 2 2 4 2 4" xfId="4443" xr:uid="{F791AFBA-0ADB-454A-9051-82AF51C2ED7B}"/>
    <cellStyle name="Įprastas 5 3 2 2 2 2 4 2_8 priedas" xfId="9349" xr:uid="{0B5F19B7-8ACF-4E4C-8CC3-23484F3F51C1}"/>
    <cellStyle name="Įprastas 5 3 2 2 2 2 4 3" xfId="2715" xr:uid="{CBA5E585-3559-4EC3-B7E7-C73445040887}"/>
    <cellStyle name="Įprastas 5 3 2 2 2 2 4 3 2" xfId="5307" xr:uid="{01EDDA5D-2F8E-44F8-80D6-BB14B33E4A6E}"/>
    <cellStyle name="Įprastas 5 3 2 2 2 2 4 3_8 priedas" xfId="9350" xr:uid="{272D62BE-7234-462C-ACF2-E9740D0176BA}"/>
    <cellStyle name="Įprastas 5 3 2 2 2 2 4 4" xfId="7035" xr:uid="{38596BF5-B9E4-49E3-8ED7-262F3F78D33C}"/>
    <cellStyle name="Įprastas 5 3 2 2 2 2 4 5" xfId="3579" xr:uid="{A15ED11A-BDCA-47D1-BA7E-EF3878BCFF2D}"/>
    <cellStyle name="Įprastas 5 3 2 2 2 2 4_8 priedas" xfId="9348" xr:uid="{9D4CCD88-3CEA-445F-A084-BDA94FDFEA01}"/>
    <cellStyle name="Įprastas 5 3 2 2 2 2 5" xfId="1771" xr:uid="{B38B633B-1F05-47FD-A03D-34F7FD976B8E}"/>
    <cellStyle name="Įprastas 5 3 2 2 2 2 5 2" xfId="5873" xr:uid="{A2837B2A-ACC7-43D2-BD21-E87AEDA73351}"/>
    <cellStyle name="Įprastas 5 3 2 2 2 2 5 3" xfId="7601" xr:uid="{23352C45-C0CE-45EE-B308-E193D1DCF3D8}"/>
    <cellStyle name="Įprastas 5 3 2 2 2 2 5 4" xfId="4145" xr:uid="{485A076D-71CF-4D8D-AF12-57C2A6ADE7E0}"/>
    <cellStyle name="Įprastas 5 3 2 2 2 2 5_8 priedas" xfId="9351" xr:uid="{C8406A51-A8AC-41ED-8A18-8A95E2B877F4}"/>
    <cellStyle name="Įprastas 5 3 2 2 2 2 6" xfId="2417" xr:uid="{A2D3B453-A0D3-4C47-965E-B66E0784E2A5}"/>
    <cellStyle name="Įprastas 5 3 2 2 2 2 6 2" xfId="5009" xr:uid="{32C7627D-73ED-49DA-AC5D-44A89FCD5C8E}"/>
    <cellStyle name="Įprastas 5 3 2 2 2 2 6_8 priedas" xfId="9352" xr:uid="{B2F5E5C9-B07F-422D-B778-31CC85859018}"/>
    <cellStyle name="Įprastas 5 3 2 2 2 2 7" xfId="6737" xr:uid="{4E0E73BB-D0CC-438F-8CAF-AE6235CDC0C2}"/>
    <cellStyle name="Įprastas 5 3 2 2 2 2 8" xfId="3281" xr:uid="{3E5DBCC4-CF62-4BC8-B4EC-1A14F4F8E3CB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 2 2" xfId="1772" xr:uid="{45105E2E-C3D8-4C61-B37C-069A01B6F86D}"/>
    <cellStyle name="Įprastas 5 3 2 2 2 3 2 2 2 2" xfId="6363" xr:uid="{D2A18854-F491-4A56-80DC-D475F3E24FDF}"/>
    <cellStyle name="Įprastas 5 3 2 2 2 3 2 2 2 3" xfId="8091" xr:uid="{4C8DA8E8-64BA-4DAE-86C8-6096AD29E439}"/>
    <cellStyle name="Įprastas 5 3 2 2 2 3 2 2 2 4" xfId="4635" xr:uid="{30D106AF-475F-466C-A32C-2E9953C43FB9}"/>
    <cellStyle name="Įprastas 5 3 2 2 2 3 2 2 2_8 priedas" xfId="9354" xr:uid="{3870821B-3F04-4499-90E7-7EB9807B3BDB}"/>
    <cellStyle name="Įprastas 5 3 2 2 2 3 2 2 3" xfId="2907" xr:uid="{F20844FB-00F8-4988-BC27-31287515091F}"/>
    <cellStyle name="Įprastas 5 3 2 2 2 3 2 2 3 2" xfId="5499" xr:uid="{533E2CFB-0C69-4A29-9C75-5A507CBEF21D}"/>
    <cellStyle name="Įprastas 5 3 2 2 2 3 2 2 3_8 priedas" xfId="9355" xr:uid="{298322C4-87A9-424D-BB82-8B9834EF9A3D}"/>
    <cellStyle name="Įprastas 5 3 2 2 2 3 2 2 4" xfId="7227" xr:uid="{DDA194F6-2455-45BD-A091-EA6CCF9665FB}"/>
    <cellStyle name="Įprastas 5 3 2 2 2 3 2 2 5" xfId="3771" xr:uid="{FF99592B-76A1-416D-AE32-AA66A93F2E56}"/>
    <cellStyle name="Įprastas 5 3 2 2 2 3 2 2_8 priedas" xfId="9353" xr:uid="{C79F17F6-C899-43C7-8B15-2A2C436C12A1}"/>
    <cellStyle name="Įprastas 5 3 2 2 2 3 2 3" xfId="1773" xr:uid="{9187358C-29B2-4C28-8E08-13783FC762DE}"/>
    <cellStyle name="Įprastas 5 3 2 2 2 3 2 3 2" xfId="5877" xr:uid="{CAF475E2-30D4-45C0-A8BD-80E7302393C0}"/>
    <cellStyle name="Įprastas 5 3 2 2 2 3 2 3 3" xfId="7605" xr:uid="{CC2F4881-7BBD-44B7-B7B4-10402C499652}"/>
    <cellStyle name="Įprastas 5 3 2 2 2 3 2 3 4" xfId="4149" xr:uid="{A9A756BA-AE58-42A8-8F00-6633306500CE}"/>
    <cellStyle name="Įprastas 5 3 2 2 2 3 2 3_8 priedas" xfId="9356" xr:uid="{0369F018-D604-4B14-AF47-3C22BB58C2E1}"/>
    <cellStyle name="Įprastas 5 3 2 2 2 3 2 4" xfId="2421" xr:uid="{1EB68211-355C-4129-89F2-3D23BDB462D2}"/>
    <cellStyle name="Įprastas 5 3 2 2 2 3 2 4 2" xfId="5013" xr:uid="{99F64A65-C380-4888-99B1-DB6F17BB3908}"/>
    <cellStyle name="Įprastas 5 3 2 2 2 3 2 4_8 priedas" xfId="9357" xr:uid="{2CD304D7-453B-4506-BD2C-9393192C750A}"/>
    <cellStyle name="Įprastas 5 3 2 2 2 3 2 5" xfId="6741" xr:uid="{967FC0F9-614D-48DE-8066-F51A7B35C33A}"/>
    <cellStyle name="Įprastas 5 3 2 2 2 3 2 6" xfId="3285" xr:uid="{20293BBD-E932-4FEB-BE9F-333683572D77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 2 2" xfId="1774" xr:uid="{349677CC-34A9-46CF-A1F7-41C59BE730AB}"/>
    <cellStyle name="Įprastas 5 3 2 2 2 3 3 2 2 2" xfId="6507" xr:uid="{AF3CBBF4-F296-4A34-BA3E-C17B544F875A}"/>
    <cellStyle name="Įprastas 5 3 2 2 2 3 3 2 2 3" xfId="8235" xr:uid="{6BF61893-B19B-4A5E-8848-5D1ADC29E40B}"/>
    <cellStyle name="Įprastas 5 3 2 2 2 3 3 2 2 4" xfId="4779" xr:uid="{F3978EE2-FF8C-42C0-99A4-8EC55DF79070}"/>
    <cellStyle name="Įprastas 5 3 2 2 2 3 3 2 2_8 priedas" xfId="9359" xr:uid="{CB3EF7B6-7480-471D-81C2-29D282316B9D}"/>
    <cellStyle name="Įprastas 5 3 2 2 2 3 3 2 3" xfId="3051" xr:uid="{9B7D6226-867B-4AB4-9310-1EDB3DBA6350}"/>
    <cellStyle name="Įprastas 5 3 2 2 2 3 3 2 3 2" xfId="5643" xr:uid="{9ED36ACA-F7A1-4C17-917B-A13C437AC7B6}"/>
    <cellStyle name="Įprastas 5 3 2 2 2 3 3 2 3_8 priedas" xfId="9360" xr:uid="{03F7764B-D79D-4D85-ABB1-5EB18B66A4E1}"/>
    <cellStyle name="Įprastas 5 3 2 2 2 3 3 2 4" xfId="7371" xr:uid="{46681EEA-4530-4C2B-AEA6-5BD88BAAD93A}"/>
    <cellStyle name="Įprastas 5 3 2 2 2 3 3 2 5" xfId="3915" xr:uid="{BDFC3F23-D051-4F54-9DD7-30B42D53FE43}"/>
    <cellStyle name="Įprastas 5 3 2 2 2 3 3 2_8 priedas" xfId="9358" xr:uid="{C9EFD17C-E356-42D2-90BC-4258A1630551}"/>
    <cellStyle name="Įprastas 5 3 2 2 2 3 3 3" xfId="1775" xr:uid="{A6E968AA-BC04-4633-B9B6-25DD0EE66BBE}"/>
    <cellStyle name="Įprastas 5 3 2 2 2 3 3 3 2" xfId="5878" xr:uid="{FE28B968-96A0-4A47-BD41-D935366772D0}"/>
    <cellStyle name="Įprastas 5 3 2 2 2 3 3 3 3" xfId="7606" xr:uid="{DA3FB66A-CD01-44AB-BCBF-BAED33B9A7A3}"/>
    <cellStyle name="Įprastas 5 3 2 2 2 3 3 3 4" xfId="4150" xr:uid="{70CC2912-94CE-4A3E-8606-93D37DD14029}"/>
    <cellStyle name="Įprastas 5 3 2 2 2 3 3 3_8 priedas" xfId="9361" xr:uid="{0C6E84A2-85A6-4700-8330-9F1170E451A7}"/>
    <cellStyle name="Įprastas 5 3 2 2 2 3 3 4" xfId="2422" xr:uid="{A60AAF20-1805-40DF-A75E-BF579BE4695D}"/>
    <cellStyle name="Įprastas 5 3 2 2 2 3 3 4 2" xfId="5014" xr:uid="{51490DC0-5F5E-4A55-8A40-A94DA0BFD03F}"/>
    <cellStyle name="Įprastas 5 3 2 2 2 3 3 4_8 priedas" xfId="9362" xr:uid="{CD2111A6-9AC6-4536-A70D-AD01ED440445}"/>
    <cellStyle name="Įprastas 5 3 2 2 2 3 3 5" xfId="6742" xr:uid="{6E9F345F-7831-4B61-9F44-B7B9992E0D3A}"/>
    <cellStyle name="Įprastas 5 3 2 2 2 3 3 6" xfId="3286" xr:uid="{4F0CA467-45ED-4B75-A43D-6AD0D5DBFEB6}"/>
    <cellStyle name="Įprastas 5 3 2 2 2 3 3_8 priedas" xfId="1003" xr:uid="{00000000-0005-0000-0000-0000AE020000}"/>
    <cellStyle name="Įprastas 5 3 2 2 2 3 4" xfId="615" xr:uid="{00000000-0005-0000-0000-0000AF020000}"/>
    <cellStyle name="Įprastas 5 3 2 2 2 3 4 2" xfId="1776" xr:uid="{15DF069D-C4C1-4CB6-BBFF-B244DDCDD4EB}"/>
    <cellStyle name="Įprastas 5 3 2 2 2 3 4 2 2" xfId="6219" xr:uid="{F93897B3-E644-4999-9E82-25C6BDB212E6}"/>
    <cellStyle name="Įprastas 5 3 2 2 2 3 4 2 3" xfId="7947" xr:uid="{0C8A33F5-75D9-4D92-A300-F89A38DE7604}"/>
    <cellStyle name="Įprastas 5 3 2 2 2 3 4 2 4" xfId="4491" xr:uid="{1012E0FE-8C02-49B1-8402-B82611E91829}"/>
    <cellStyle name="Įprastas 5 3 2 2 2 3 4 2_8 priedas" xfId="9364" xr:uid="{75149BD1-36B5-4FF1-87C9-0D88D617EDA8}"/>
    <cellStyle name="Įprastas 5 3 2 2 2 3 4 3" xfId="2763" xr:uid="{6A0D0D82-D176-4D95-AD01-2CB808B30DD5}"/>
    <cellStyle name="Įprastas 5 3 2 2 2 3 4 3 2" xfId="5355" xr:uid="{9BDF69C9-F493-49A2-AFF4-3C5939ECD655}"/>
    <cellStyle name="Įprastas 5 3 2 2 2 3 4 3_8 priedas" xfId="9365" xr:uid="{16C812D6-E5AD-40F2-BEAB-ABB6B29CE7BD}"/>
    <cellStyle name="Įprastas 5 3 2 2 2 3 4 4" xfId="7083" xr:uid="{CC5BD45D-85B1-4842-8098-4A972EBA7CFA}"/>
    <cellStyle name="Įprastas 5 3 2 2 2 3 4 5" xfId="3627" xr:uid="{CB91A5F1-CE61-4E14-814A-F2797DD2F50B}"/>
    <cellStyle name="Įprastas 5 3 2 2 2 3 4_8 priedas" xfId="9363" xr:uid="{EDA7FBBF-019A-4F05-8A0E-E03E28A8A940}"/>
    <cellStyle name="Įprastas 5 3 2 2 2 3 5" xfId="1777" xr:uid="{3BA5250C-BC98-42F5-9A20-A90AE78ABD61}"/>
    <cellStyle name="Įprastas 5 3 2 2 2 3 5 2" xfId="5876" xr:uid="{1B43E71F-D731-447A-A268-903595E73B72}"/>
    <cellStyle name="Įprastas 5 3 2 2 2 3 5 3" xfId="7604" xr:uid="{60096DA1-2806-41EF-8C7D-FA039B8EB412}"/>
    <cellStyle name="Įprastas 5 3 2 2 2 3 5 4" xfId="4148" xr:uid="{182E0836-6858-4E75-8BA9-F2EBADA03226}"/>
    <cellStyle name="Įprastas 5 3 2 2 2 3 5_8 priedas" xfId="9366" xr:uid="{B6B35337-8EEC-46ED-8743-3A34124C42AD}"/>
    <cellStyle name="Įprastas 5 3 2 2 2 3 6" xfId="2420" xr:uid="{77102A6F-9850-41EC-9523-5F12D6B3E9CC}"/>
    <cellStyle name="Įprastas 5 3 2 2 2 3 6 2" xfId="5012" xr:uid="{3B3895E2-75A0-46E1-A416-D367B23F1984}"/>
    <cellStyle name="Įprastas 5 3 2 2 2 3 6_8 priedas" xfId="9367" xr:uid="{A4EE1BE3-BDB6-4A85-88CB-63A5C7FD4DC7}"/>
    <cellStyle name="Įprastas 5 3 2 2 2 3 7" xfId="6740" xr:uid="{90C6A966-36D4-400D-92E7-C7C360AC24DE}"/>
    <cellStyle name="Įprastas 5 3 2 2 2 3 8" xfId="3284" xr:uid="{C57D0314-6F8D-492B-8722-789B2090EFA5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 2 2" xfId="1778" xr:uid="{A2C2E050-5262-44ED-A79C-D517F07BB1EB}"/>
    <cellStyle name="Įprastas 5 3 2 2 2 4 2 2 2" xfId="6267" xr:uid="{09A07D95-C5DE-414D-885C-81299FCBA824}"/>
    <cellStyle name="Įprastas 5 3 2 2 2 4 2 2 3" xfId="7995" xr:uid="{1AF53478-46E2-4B63-99D4-49F84AA8C045}"/>
    <cellStyle name="Įprastas 5 3 2 2 2 4 2 2 4" xfId="4539" xr:uid="{7895BBFF-D145-44D8-8B70-7C6CB9B63D86}"/>
    <cellStyle name="Įprastas 5 3 2 2 2 4 2 2_8 priedas" xfId="9369" xr:uid="{538AAB3E-43BE-4D61-987D-8D931E21310C}"/>
    <cellStyle name="Įprastas 5 3 2 2 2 4 2 3" xfId="2811" xr:uid="{9D169D5D-BB93-4C5D-A9AE-D5E159D8341C}"/>
    <cellStyle name="Įprastas 5 3 2 2 2 4 2 3 2" xfId="5403" xr:uid="{6035EBAE-8154-4658-9825-06BD9689641E}"/>
    <cellStyle name="Įprastas 5 3 2 2 2 4 2 3_8 priedas" xfId="9370" xr:uid="{694FBE99-2CB1-41F5-BC1E-8CF8C4CE7E85}"/>
    <cellStyle name="Įprastas 5 3 2 2 2 4 2 4" xfId="7131" xr:uid="{BD354FEF-2C4C-49F0-9F6C-4C35ADE22E99}"/>
    <cellStyle name="Įprastas 5 3 2 2 2 4 2 5" xfId="3675" xr:uid="{7204F037-D62E-4B9B-9A43-8C82ECCFE81D}"/>
    <cellStyle name="Įprastas 5 3 2 2 2 4 2_8 priedas" xfId="9368" xr:uid="{0726B0E9-5271-49A6-A973-06243BF96613}"/>
    <cellStyle name="Įprastas 5 3 2 2 2 4 3" xfId="1779" xr:uid="{AB54E16D-CD29-4653-985C-E733E52B9678}"/>
    <cellStyle name="Įprastas 5 3 2 2 2 4 3 2" xfId="5879" xr:uid="{F562BDC4-3BE7-4993-8DB4-A0C77F1BE2E5}"/>
    <cellStyle name="Įprastas 5 3 2 2 2 4 3 3" xfId="7607" xr:uid="{068F2CA8-617A-440B-9A3C-2B088EA9B6D6}"/>
    <cellStyle name="Įprastas 5 3 2 2 2 4 3 4" xfId="4151" xr:uid="{608354AC-D071-4775-B267-4141F6AF712E}"/>
    <cellStyle name="Įprastas 5 3 2 2 2 4 3_8 priedas" xfId="9371" xr:uid="{17E3AA68-CB4C-441F-8C64-1652F2982812}"/>
    <cellStyle name="Įprastas 5 3 2 2 2 4 4" xfId="2423" xr:uid="{4333AF78-F3BF-40C0-8085-48196827F628}"/>
    <cellStyle name="Įprastas 5 3 2 2 2 4 4 2" xfId="5015" xr:uid="{1C01F3D5-2D91-4E26-925B-E34AAC086E84}"/>
    <cellStyle name="Įprastas 5 3 2 2 2 4 4_8 priedas" xfId="9372" xr:uid="{C2AA3AF0-F501-412D-AC50-C3AE78C7B8BE}"/>
    <cellStyle name="Įprastas 5 3 2 2 2 4 5" xfId="6743" xr:uid="{586550E6-198A-4461-88DD-F17AF34722F4}"/>
    <cellStyle name="Įprastas 5 3 2 2 2 4 6" xfId="3287" xr:uid="{F1232B97-C65C-4203-9BED-7D2912904275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 2 2" xfId="1780" xr:uid="{C2B911AE-A88B-4335-83E3-B60B8C95ECF7}"/>
    <cellStyle name="Įprastas 5 3 2 2 2 5 2 2 2" xfId="6411" xr:uid="{BCD65227-C443-4553-A1F4-7BA9D7EA6605}"/>
    <cellStyle name="Įprastas 5 3 2 2 2 5 2 2 3" xfId="8139" xr:uid="{25CF5D8A-E225-48F4-B914-1DBB2BC2CC9F}"/>
    <cellStyle name="Įprastas 5 3 2 2 2 5 2 2 4" xfId="4683" xr:uid="{8E59313E-CD4A-4049-B4C5-2A810F500498}"/>
    <cellStyle name="Įprastas 5 3 2 2 2 5 2 2_8 priedas" xfId="9374" xr:uid="{E1B90CC5-CFA6-44DA-AB5E-D000C56831C9}"/>
    <cellStyle name="Įprastas 5 3 2 2 2 5 2 3" xfId="2955" xr:uid="{BCB47A6E-EE4A-41A1-B8DC-72A114A6DCE8}"/>
    <cellStyle name="Įprastas 5 3 2 2 2 5 2 3 2" xfId="5547" xr:uid="{C50EB1A2-6F9C-4E65-8A03-35677ACED2E3}"/>
    <cellStyle name="Įprastas 5 3 2 2 2 5 2 3_8 priedas" xfId="9375" xr:uid="{D4093D22-A705-46D2-972C-8D85886A254B}"/>
    <cellStyle name="Įprastas 5 3 2 2 2 5 2 4" xfId="7275" xr:uid="{E694D403-F4AA-4003-A8CF-123627B36A4E}"/>
    <cellStyle name="Įprastas 5 3 2 2 2 5 2 5" xfId="3819" xr:uid="{BA5FBE48-833B-41FF-A902-022EA4E48263}"/>
    <cellStyle name="Įprastas 5 3 2 2 2 5 2_8 priedas" xfId="9373" xr:uid="{E683FD13-E49C-4D35-AD95-C905D9CDB75F}"/>
    <cellStyle name="Įprastas 5 3 2 2 2 5 3" xfId="1781" xr:uid="{72A42A2D-CF46-42F0-B883-6D2D1B8504EF}"/>
    <cellStyle name="Įprastas 5 3 2 2 2 5 3 2" xfId="5880" xr:uid="{332FD26F-AE8C-439F-9E80-7A35FA3785C0}"/>
    <cellStyle name="Įprastas 5 3 2 2 2 5 3 3" xfId="7608" xr:uid="{E896CC63-80AE-4960-813C-B04A8AC006CB}"/>
    <cellStyle name="Įprastas 5 3 2 2 2 5 3 4" xfId="4152" xr:uid="{2C8FDADD-530E-456B-A0AB-E45838D95CFC}"/>
    <cellStyle name="Įprastas 5 3 2 2 2 5 3_8 priedas" xfId="9376" xr:uid="{797386FD-CA4F-4533-B1F4-640C70AFDF3F}"/>
    <cellStyle name="Įprastas 5 3 2 2 2 5 4" xfId="2424" xr:uid="{825106EB-92EA-4F0B-98C7-722BE8679C80}"/>
    <cellStyle name="Įprastas 5 3 2 2 2 5 4 2" xfId="5016" xr:uid="{2EF88E15-4DCC-499B-8C94-8A43321EAA13}"/>
    <cellStyle name="Įprastas 5 3 2 2 2 5 4_8 priedas" xfId="9377" xr:uid="{FC25BDEA-E6B3-4BD9-9231-8DD3BC8DAE1A}"/>
    <cellStyle name="Įprastas 5 3 2 2 2 5 5" xfId="6744" xr:uid="{B63EE6AC-6FC2-435B-8CB0-1273B48CF3E4}"/>
    <cellStyle name="Įprastas 5 3 2 2 2 5 6" xfId="3288" xr:uid="{68C4091B-F980-4AD1-94FF-398ED4530BBC}"/>
    <cellStyle name="Įprastas 5 3 2 2 2 5_8 priedas" xfId="933" xr:uid="{00000000-0005-0000-0000-0000B6020000}"/>
    <cellStyle name="Įprastas 5 3 2 2 2 6" xfId="519" xr:uid="{00000000-0005-0000-0000-0000B7020000}"/>
    <cellStyle name="Įprastas 5 3 2 2 2 6 2" xfId="1782" xr:uid="{16B87ACB-3501-4641-AF42-580C61FC98BA}"/>
    <cellStyle name="Įprastas 5 3 2 2 2 6 2 2" xfId="6123" xr:uid="{D9AAFF4C-609C-4FDB-8B17-97E9BA97A495}"/>
    <cellStyle name="Įprastas 5 3 2 2 2 6 2 3" xfId="7851" xr:uid="{336E83E6-75D0-43EE-939F-B561081DB445}"/>
    <cellStyle name="Įprastas 5 3 2 2 2 6 2 4" xfId="4395" xr:uid="{B9F448E1-F8C2-4F6A-826A-2B18DA3AC2CA}"/>
    <cellStyle name="Įprastas 5 3 2 2 2 6 2_8 priedas" xfId="9379" xr:uid="{1844DC2B-F46D-4C75-B2C0-A042CB7E0AC0}"/>
    <cellStyle name="Įprastas 5 3 2 2 2 6 3" xfId="2667" xr:uid="{3AC6A618-018D-4343-8CF8-C2ADF59FC309}"/>
    <cellStyle name="Įprastas 5 3 2 2 2 6 3 2" xfId="5259" xr:uid="{D8AB8CAC-96A2-4977-9320-E67D70E8F77E}"/>
    <cellStyle name="Įprastas 5 3 2 2 2 6 3_8 priedas" xfId="9380" xr:uid="{C62AB488-9DFB-44A4-A0CF-77860A086DDA}"/>
    <cellStyle name="Įprastas 5 3 2 2 2 6 4" xfId="6987" xr:uid="{9099440D-5DD5-4A5C-831D-A49745446FB2}"/>
    <cellStyle name="Įprastas 5 3 2 2 2 6 5" xfId="3531" xr:uid="{146DBCAC-E70B-443B-BD7A-C5FE4499CEF8}"/>
    <cellStyle name="Įprastas 5 3 2 2 2 6_8 priedas" xfId="9378" xr:uid="{5E5EBD29-8A40-4133-B34F-AAD77537B143}"/>
    <cellStyle name="Įprastas 5 3 2 2 2 7" xfId="1783" xr:uid="{C1393C38-FD4E-43F4-9718-FAC5A44F9F23}"/>
    <cellStyle name="Įprastas 5 3 2 2 2 7 2" xfId="5872" xr:uid="{5A9386C2-F2C1-45F5-ADE7-8922F199E957}"/>
    <cellStyle name="Įprastas 5 3 2 2 2 7 3" xfId="7600" xr:uid="{464816FB-6B04-4CF8-A53F-837EA582ABE6}"/>
    <cellStyle name="Įprastas 5 3 2 2 2 7 4" xfId="4144" xr:uid="{5ECE1E57-975B-49AA-8580-86CD8441480E}"/>
    <cellStyle name="Įprastas 5 3 2 2 2 7_8 priedas" xfId="9381" xr:uid="{7DA1770F-BA48-4D50-829E-58627CD5262F}"/>
    <cellStyle name="Įprastas 5 3 2 2 2 8" xfId="2416" xr:uid="{B3F4F30D-07CA-4C5C-94F3-8AE380ED79C4}"/>
    <cellStyle name="Įprastas 5 3 2 2 2 8 2" xfId="5008" xr:uid="{BF9B3417-9DDC-4165-A4B4-F329AC080F6A}"/>
    <cellStyle name="Įprastas 5 3 2 2 2 8_8 priedas" xfId="9382" xr:uid="{BCFC4E74-045F-4ACE-8F1A-BFF7E27D4835}"/>
    <cellStyle name="Įprastas 5 3 2 2 2 9" xfId="6736" xr:uid="{D665D4D0-390B-4644-98E8-55002B83B2BD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 2 2" xfId="1784" xr:uid="{C0AC47FD-9BD6-433A-86B6-9D6B18BA0BEF}"/>
    <cellStyle name="Įprastas 5 3 2 2 3 2 2 2 2" xfId="6291" xr:uid="{4225929D-AD14-49E0-AE13-3C6161E3E403}"/>
    <cellStyle name="Įprastas 5 3 2 2 3 2 2 2 3" xfId="8019" xr:uid="{AAEB0CAA-2824-4D13-BE10-6AB8A2547E5A}"/>
    <cellStyle name="Įprastas 5 3 2 2 3 2 2 2 4" xfId="4563" xr:uid="{3508BC09-2038-4094-906E-A0DD2AA50B43}"/>
    <cellStyle name="Įprastas 5 3 2 2 3 2 2 2_8 priedas" xfId="9384" xr:uid="{5384602B-B0B1-4EE9-8693-07EA1624C5CC}"/>
    <cellStyle name="Įprastas 5 3 2 2 3 2 2 3" xfId="2835" xr:uid="{86A60622-58A7-4109-BA61-FDAD89C6E075}"/>
    <cellStyle name="Įprastas 5 3 2 2 3 2 2 3 2" xfId="5427" xr:uid="{12493293-8D58-45B8-ACB9-1C6CE8C8BC4A}"/>
    <cellStyle name="Įprastas 5 3 2 2 3 2 2 3_8 priedas" xfId="9385" xr:uid="{367163E2-6F8B-4493-A2D8-02CA570395CE}"/>
    <cellStyle name="Įprastas 5 3 2 2 3 2 2 4" xfId="7155" xr:uid="{DC3304F0-AF38-4E86-8983-464120BF126D}"/>
    <cellStyle name="Įprastas 5 3 2 2 3 2 2 5" xfId="3699" xr:uid="{5B6CD56F-5A7A-4C9F-99BD-8765C8CD5AF1}"/>
    <cellStyle name="Įprastas 5 3 2 2 3 2 2_8 priedas" xfId="9383" xr:uid="{706422FE-8981-4F1A-8217-2027AB735962}"/>
    <cellStyle name="Įprastas 5 3 2 2 3 2 3" xfId="1785" xr:uid="{73331AC6-69EA-48CA-9E14-2C8CD61082B6}"/>
    <cellStyle name="Įprastas 5 3 2 2 3 2 3 2" xfId="5882" xr:uid="{62CDAC46-6F34-402E-B87F-457710EC06CA}"/>
    <cellStyle name="Įprastas 5 3 2 2 3 2 3 3" xfId="7610" xr:uid="{34CE7B41-636B-41D9-AA3C-7E0661A1E18F}"/>
    <cellStyle name="Įprastas 5 3 2 2 3 2 3 4" xfId="4154" xr:uid="{134F71EA-12E7-4300-9137-04FF2EA1B123}"/>
    <cellStyle name="Įprastas 5 3 2 2 3 2 3_8 priedas" xfId="9386" xr:uid="{FDFDC1CD-8894-435E-9D22-81953095BACB}"/>
    <cellStyle name="Įprastas 5 3 2 2 3 2 4" xfId="2426" xr:uid="{AE9F1FDC-DD48-49AE-B06C-2197819D4496}"/>
    <cellStyle name="Įprastas 5 3 2 2 3 2 4 2" xfId="5018" xr:uid="{EDF2CDC3-5B04-441D-9AA6-694AD1784F5A}"/>
    <cellStyle name="Įprastas 5 3 2 2 3 2 4_8 priedas" xfId="9387" xr:uid="{28478DF8-9018-4F50-B8BB-2193AA2A6701}"/>
    <cellStyle name="Įprastas 5 3 2 2 3 2 5" xfId="6746" xr:uid="{1DEE784C-C4AA-4D2B-861B-1DDAD964C6C4}"/>
    <cellStyle name="Įprastas 5 3 2 2 3 2 6" xfId="3290" xr:uid="{27EA07C2-95B6-4795-AD8B-7D59E156B973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 2 2" xfId="1786" xr:uid="{1415EF9D-537C-43B1-A50B-404A629FB11F}"/>
    <cellStyle name="Įprastas 5 3 2 2 3 3 2 2 2" xfId="6435" xr:uid="{D6BFBD38-CC03-40FB-9A23-A790DF2B28B8}"/>
    <cellStyle name="Įprastas 5 3 2 2 3 3 2 2 3" xfId="8163" xr:uid="{9D22D1F9-0A4D-4FE1-B569-3579B4D1026D}"/>
    <cellStyle name="Įprastas 5 3 2 2 3 3 2 2 4" xfId="4707" xr:uid="{FE628F4D-7D2D-4180-9E53-36F89BA961C9}"/>
    <cellStyle name="Įprastas 5 3 2 2 3 3 2 2_8 priedas" xfId="9389" xr:uid="{B9334F9E-C69A-42FA-B372-5B207FA6DCE7}"/>
    <cellStyle name="Įprastas 5 3 2 2 3 3 2 3" xfId="2979" xr:uid="{460D9D6A-AB32-475D-960C-39ECBDD4D0DB}"/>
    <cellStyle name="Įprastas 5 3 2 2 3 3 2 3 2" xfId="5571" xr:uid="{C73A4832-A233-4C21-8CA2-47F01B72C860}"/>
    <cellStyle name="Įprastas 5 3 2 2 3 3 2 3_8 priedas" xfId="9390" xr:uid="{46B8E177-E4AD-4822-8C22-D74C34181DE5}"/>
    <cellStyle name="Įprastas 5 3 2 2 3 3 2 4" xfId="7299" xr:uid="{FB2A80E3-34EC-4D21-BF6A-3F581A226098}"/>
    <cellStyle name="Įprastas 5 3 2 2 3 3 2 5" xfId="3843" xr:uid="{FEAAD3F9-1D95-4C8A-8D89-43D7BBBBBFF2}"/>
    <cellStyle name="Įprastas 5 3 2 2 3 3 2_8 priedas" xfId="9388" xr:uid="{2F7C0FEA-D14F-43AD-B91B-224C761ED289}"/>
    <cellStyle name="Įprastas 5 3 2 2 3 3 3" xfId="1787" xr:uid="{F4A20D74-1597-4512-9298-5C30F7C4D25A}"/>
    <cellStyle name="Įprastas 5 3 2 2 3 3 3 2" xfId="5883" xr:uid="{4AD1D6F3-28C3-4888-87E8-D7FAFEBCE8DE}"/>
    <cellStyle name="Įprastas 5 3 2 2 3 3 3 3" xfId="7611" xr:uid="{980D2E84-5075-4F78-80DC-54F54AE3E575}"/>
    <cellStyle name="Įprastas 5 3 2 2 3 3 3 4" xfId="4155" xr:uid="{21F22D01-4388-4DC3-B04F-195EE1D10267}"/>
    <cellStyle name="Įprastas 5 3 2 2 3 3 3_8 priedas" xfId="9391" xr:uid="{CE699B5F-0505-46E2-8670-D5E3ECBEDEBB}"/>
    <cellStyle name="Įprastas 5 3 2 2 3 3 4" xfId="2427" xr:uid="{0BE99CB5-ED37-4F04-A0A2-68F84E839276}"/>
    <cellStyle name="Įprastas 5 3 2 2 3 3 4 2" xfId="5019" xr:uid="{BE4E0B93-9E31-4D31-8618-FC07F46DBEFE}"/>
    <cellStyle name="Įprastas 5 3 2 2 3 3 4_8 priedas" xfId="9392" xr:uid="{61C5764A-0E54-483A-B938-7D57A73D2C01}"/>
    <cellStyle name="Įprastas 5 3 2 2 3 3 5" xfId="6747" xr:uid="{3B8E5310-E0A8-4208-8FB9-1E64860886EF}"/>
    <cellStyle name="Įprastas 5 3 2 2 3 3 6" xfId="3291" xr:uid="{8F4594DD-6661-438B-9DAF-FA86B72D54C9}"/>
    <cellStyle name="Įprastas 5 3 2 2 3 3_8 priedas" xfId="913" xr:uid="{00000000-0005-0000-0000-0000BF020000}"/>
    <cellStyle name="Įprastas 5 3 2 2 3 4" xfId="543" xr:uid="{00000000-0005-0000-0000-0000C0020000}"/>
    <cellStyle name="Įprastas 5 3 2 2 3 4 2" xfId="1788" xr:uid="{F64E6610-357B-4518-91F3-3CBE3C07424A}"/>
    <cellStyle name="Įprastas 5 3 2 2 3 4 2 2" xfId="6147" xr:uid="{B9F5FD22-DDD7-4588-897E-BBAC102604F9}"/>
    <cellStyle name="Įprastas 5 3 2 2 3 4 2 3" xfId="7875" xr:uid="{A532C67B-4E9B-434D-B48B-C1F87C7527E5}"/>
    <cellStyle name="Įprastas 5 3 2 2 3 4 2 4" xfId="4419" xr:uid="{7BEC65F3-0E51-4C11-B720-359E0C2B3D52}"/>
    <cellStyle name="Įprastas 5 3 2 2 3 4 2_8 priedas" xfId="9394" xr:uid="{3179351A-E6E5-4A19-B84B-31180E77ACCC}"/>
    <cellStyle name="Įprastas 5 3 2 2 3 4 3" xfId="2691" xr:uid="{CD7622AB-9908-4B9C-ABFF-C78E881D2AFE}"/>
    <cellStyle name="Įprastas 5 3 2 2 3 4 3 2" xfId="5283" xr:uid="{83171DD8-2BFA-42CE-B984-3AEB28C55FDC}"/>
    <cellStyle name="Įprastas 5 3 2 2 3 4 3_8 priedas" xfId="9395" xr:uid="{212DFB11-8A99-44C4-9BD1-FBA040A7081B}"/>
    <cellStyle name="Įprastas 5 3 2 2 3 4 4" xfId="7011" xr:uid="{7F120594-099D-49C7-BCB7-14F2B2D551A6}"/>
    <cellStyle name="Įprastas 5 3 2 2 3 4 5" xfId="3555" xr:uid="{4263F603-EF2E-4BB3-903D-9696CB35CD20}"/>
    <cellStyle name="Įprastas 5 3 2 2 3 4_8 priedas" xfId="9393" xr:uid="{4C3CC52C-6D7E-42D9-A660-8084D7DCBC29}"/>
    <cellStyle name="Įprastas 5 3 2 2 3 5" xfId="1789" xr:uid="{73A285A7-CFFA-4781-8227-20EADB8123D4}"/>
    <cellStyle name="Įprastas 5 3 2 2 3 5 2" xfId="5881" xr:uid="{FA6FC8F2-A65E-43BC-89AF-56A95F42A473}"/>
    <cellStyle name="Įprastas 5 3 2 2 3 5 3" xfId="7609" xr:uid="{216BA57F-AAA2-4BA7-B9EA-DBD4276F274E}"/>
    <cellStyle name="Įprastas 5 3 2 2 3 5 4" xfId="4153" xr:uid="{E16CF7D8-05F2-4456-B2A3-C9F98E351FBD}"/>
    <cellStyle name="Įprastas 5 3 2 2 3 5_8 priedas" xfId="9396" xr:uid="{A62F1B9B-489B-4670-984B-84DF3B27663D}"/>
    <cellStyle name="Įprastas 5 3 2 2 3 6" xfId="2425" xr:uid="{FD86588D-7C61-4DEE-81C2-BF0BD9D6BC74}"/>
    <cellStyle name="Įprastas 5 3 2 2 3 6 2" xfId="5017" xr:uid="{B8B7E0A6-3C20-4F4E-9DF9-2A8E4BD437D0}"/>
    <cellStyle name="Įprastas 5 3 2 2 3 6_8 priedas" xfId="9397" xr:uid="{85A6D2B4-7928-4473-9E3F-42F09EC4516D}"/>
    <cellStyle name="Įprastas 5 3 2 2 3 7" xfId="6745" xr:uid="{09C14E43-F3CC-42B6-8F8C-563421936F60}"/>
    <cellStyle name="Įprastas 5 3 2 2 3 8" xfId="3289" xr:uid="{5DD8D747-5D05-410B-A162-6FCA2F9D2F2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 2 2" xfId="1790" xr:uid="{D6ECFB23-D351-437F-914E-90E05B3980F3}"/>
    <cellStyle name="Įprastas 5 3 2 2 4 2 2 2 2" xfId="6339" xr:uid="{FC3374DF-67BB-4A2B-AE00-6FC87AEC7452}"/>
    <cellStyle name="Įprastas 5 3 2 2 4 2 2 2 3" xfId="8067" xr:uid="{CB37D29A-532B-4393-9F03-9E90F53F617F}"/>
    <cellStyle name="Įprastas 5 3 2 2 4 2 2 2 4" xfId="4611" xr:uid="{4BE3FE1D-1A42-4791-B330-D699381CBB4E}"/>
    <cellStyle name="Įprastas 5 3 2 2 4 2 2 2_8 priedas" xfId="9399" xr:uid="{B1C4F7C1-E031-494D-A51B-85E02A3B0B13}"/>
    <cellStyle name="Įprastas 5 3 2 2 4 2 2 3" xfId="2883" xr:uid="{CA29F414-6B16-48FE-8877-52F25EC290BB}"/>
    <cellStyle name="Įprastas 5 3 2 2 4 2 2 3 2" xfId="5475" xr:uid="{D9443FEA-E79B-4784-8FC0-74A6CE0FDBC0}"/>
    <cellStyle name="Įprastas 5 3 2 2 4 2 2 3_8 priedas" xfId="9400" xr:uid="{3B4CB440-F515-4278-946D-F0A7B74995A9}"/>
    <cellStyle name="Įprastas 5 3 2 2 4 2 2 4" xfId="7203" xr:uid="{33F14A29-032C-49C5-9BD3-2FC0AB67E067}"/>
    <cellStyle name="Įprastas 5 3 2 2 4 2 2 5" xfId="3747" xr:uid="{CDD3CE5A-42E0-436B-9420-743A7049E9E4}"/>
    <cellStyle name="Įprastas 5 3 2 2 4 2 2_8 priedas" xfId="9398" xr:uid="{D983864A-80AB-4468-80DC-8E6E53311B32}"/>
    <cellStyle name="Įprastas 5 3 2 2 4 2 3" xfId="1791" xr:uid="{FD3AFE77-299A-4774-AB7B-A362C7646BD8}"/>
    <cellStyle name="Įprastas 5 3 2 2 4 2 3 2" xfId="5885" xr:uid="{7B5F8155-D612-4310-BF3D-63A086CBC1D9}"/>
    <cellStyle name="Įprastas 5 3 2 2 4 2 3 3" xfId="7613" xr:uid="{1196F51D-87D5-41C5-B41E-DF2EDD05443F}"/>
    <cellStyle name="Įprastas 5 3 2 2 4 2 3 4" xfId="4157" xr:uid="{BB41CCB6-FC3A-41C3-9970-5E39D5D2CAA7}"/>
    <cellStyle name="Įprastas 5 3 2 2 4 2 3_8 priedas" xfId="9401" xr:uid="{478369F7-04CE-4862-AD2A-D9FED40F0543}"/>
    <cellStyle name="Įprastas 5 3 2 2 4 2 4" xfId="2429" xr:uid="{5E6055A5-E098-4285-95A2-263B160DE743}"/>
    <cellStyle name="Įprastas 5 3 2 2 4 2 4 2" xfId="5021" xr:uid="{5BEB73C7-4577-4AFC-8178-6713E4E1595F}"/>
    <cellStyle name="Įprastas 5 3 2 2 4 2 4_8 priedas" xfId="9402" xr:uid="{CCE0A370-0824-434A-BA10-ED5A247D9673}"/>
    <cellStyle name="Įprastas 5 3 2 2 4 2 5" xfId="6749" xr:uid="{7DEA1B04-4CB4-4958-9ED8-A186E76F1D93}"/>
    <cellStyle name="Įprastas 5 3 2 2 4 2 6" xfId="3293" xr:uid="{FB420EA7-507C-40C5-8AB5-77C93833FFB7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 2 2" xfId="1792" xr:uid="{98624655-3127-487F-AAE4-D014C04A4796}"/>
    <cellStyle name="Įprastas 5 3 2 2 4 3 2 2 2" xfId="6483" xr:uid="{CDF7ABC4-AA02-413F-BE73-B6747A053419}"/>
    <cellStyle name="Įprastas 5 3 2 2 4 3 2 2 3" xfId="8211" xr:uid="{62E09611-ADDF-46A1-990A-8B5119ACEE28}"/>
    <cellStyle name="Įprastas 5 3 2 2 4 3 2 2 4" xfId="4755" xr:uid="{33F143AF-4BCA-4057-A3E4-97E7D85114A0}"/>
    <cellStyle name="Įprastas 5 3 2 2 4 3 2 2_8 priedas" xfId="9404" xr:uid="{4DCD8CBA-13AF-430E-91E6-32B34FE6F49D}"/>
    <cellStyle name="Įprastas 5 3 2 2 4 3 2 3" xfId="3027" xr:uid="{6F63B1DB-EAB5-454E-B413-C4C35C651F5A}"/>
    <cellStyle name="Įprastas 5 3 2 2 4 3 2 3 2" xfId="5619" xr:uid="{84B70C32-5322-49E3-BD62-0C13ADA1C1E4}"/>
    <cellStyle name="Įprastas 5 3 2 2 4 3 2 3_8 priedas" xfId="9405" xr:uid="{150DF011-D771-4F1F-B6AC-BA001FADA6C3}"/>
    <cellStyle name="Įprastas 5 3 2 2 4 3 2 4" xfId="7347" xr:uid="{A05736BC-35FE-4EB3-81DA-5FC8455F86EA}"/>
    <cellStyle name="Įprastas 5 3 2 2 4 3 2 5" xfId="3891" xr:uid="{E9DE9A13-9458-444E-B1FE-17C645A5E826}"/>
    <cellStyle name="Įprastas 5 3 2 2 4 3 2_8 priedas" xfId="9403" xr:uid="{1377B783-6DDE-4034-8608-EF2CA30062E5}"/>
    <cellStyle name="Įprastas 5 3 2 2 4 3 3" xfId="1793" xr:uid="{870CFB1A-824B-4A76-A5F0-E018D2253B44}"/>
    <cellStyle name="Įprastas 5 3 2 2 4 3 3 2" xfId="5886" xr:uid="{BC67CBBB-963E-4F3E-A126-E569610659A4}"/>
    <cellStyle name="Įprastas 5 3 2 2 4 3 3 3" xfId="7614" xr:uid="{42B8E952-7073-4722-808A-1ABE44705369}"/>
    <cellStyle name="Įprastas 5 3 2 2 4 3 3 4" xfId="4158" xr:uid="{76D1C952-A49F-4619-A4A8-D1B57AB059EC}"/>
    <cellStyle name="Įprastas 5 3 2 2 4 3 3_8 priedas" xfId="9406" xr:uid="{538A2B40-2587-40C3-9E87-C1410452687F}"/>
    <cellStyle name="Įprastas 5 3 2 2 4 3 4" xfId="2430" xr:uid="{B50B2F17-EE84-4E11-A2A4-DE8A5D61CBB8}"/>
    <cellStyle name="Įprastas 5 3 2 2 4 3 4 2" xfId="5022" xr:uid="{B059EF80-3993-4A45-8C0B-3C8294C91874}"/>
    <cellStyle name="Įprastas 5 3 2 2 4 3 4_8 priedas" xfId="9407" xr:uid="{8C7ED7EB-3FFE-479F-9CE1-483C06036CC6}"/>
    <cellStyle name="Įprastas 5 3 2 2 4 3 5" xfId="6750" xr:uid="{D44518F2-EA44-475F-B2FB-03F017FA066E}"/>
    <cellStyle name="Įprastas 5 3 2 2 4 3 6" xfId="3294" xr:uid="{46346261-7B86-4143-9E2E-F8D1F29015CF}"/>
    <cellStyle name="Įprastas 5 3 2 2 4 3_8 priedas" xfId="1143" xr:uid="{00000000-0005-0000-0000-0000C8020000}"/>
    <cellStyle name="Įprastas 5 3 2 2 4 4" xfId="591" xr:uid="{00000000-0005-0000-0000-0000C9020000}"/>
    <cellStyle name="Įprastas 5 3 2 2 4 4 2" xfId="1794" xr:uid="{1C044219-C8A7-492D-8538-80706A1DC3F0}"/>
    <cellStyle name="Įprastas 5 3 2 2 4 4 2 2" xfId="6195" xr:uid="{10ED5CB8-59ED-4A4F-9A8A-E8332C3B7DE2}"/>
    <cellStyle name="Įprastas 5 3 2 2 4 4 2 3" xfId="7923" xr:uid="{EF99A31B-C884-4EE9-BEAD-E7DC1B6E26A4}"/>
    <cellStyle name="Įprastas 5 3 2 2 4 4 2 4" xfId="4467" xr:uid="{CBB196D6-CA71-4052-86A7-92F54D8CA308}"/>
    <cellStyle name="Įprastas 5 3 2 2 4 4 2_8 priedas" xfId="9409" xr:uid="{D3DC3914-3747-41BC-8098-9AB9CCAF9275}"/>
    <cellStyle name="Įprastas 5 3 2 2 4 4 3" xfId="2739" xr:uid="{C4421B53-D2B5-49AE-B0FB-575EB59FDA82}"/>
    <cellStyle name="Įprastas 5 3 2 2 4 4 3 2" xfId="5331" xr:uid="{9FE9B033-39FD-4CF8-8A01-906E46A79BC7}"/>
    <cellStyle name="Įprastas 5 3 2 2 4 4 3_8 priedas" xfId="9410" xr:uid="{ED4F13C6-2ED0-41AE-9437-A86EBD656E2E}"/>
    <cellStyle name="Įprastas 5 3 2 2 4 4 4" xfId="7059" xr:uid="{18103E69-652C-4EF3-9CC4-E45777219918}"/>
    <cellStyle name="Įprastas 5 3 2 2 4 4 5" xfId="3603" xr:uid="{BB22F7FD-8091-40A4-8766-EEE6C069A067}"/>
    <cellStyle name="Įprastas 5 3 2 2 4 4_8 priedas" xfId="9408" xr:uid="{BD032928-B8FF-4809-84EF-CC62FD44C69F}"/>
    <cellStyle name="Įprastas 5 3 2 2 4 5" xfId="1795" xr:uid="{B4DD0631-45C3-4D53-A4BF-BEBE4DD82D07}"/>
    <cellStyle name="Įprastas 5 3 2 2 4 5 2" xfId="5884" xr:uid="{45815518-ED41-46B0-A563-A8C38C3A0478}"/>
    <cellStyle name="Įprastas 5 3 2 2 4 5 3" xfId="7612" xr:uid="{ABDB6147-76BD-4374-9CCD-C48103C6992F}"/>
    <cellStyle name="Įprastas 5 3 2 2 4 5 4" xfId="4156" xr:uid="{3566871C-AECC-49CD-94EB-109EE4E84856}"/>
    <cellStyle name="Įprastas 5 3 2 2 4 5_8 priedas" xfId="9411" xr:uid="{EA9E0216-559B-41C6-A895-453FBF1FE248}"/>
    <cellStyle name="Įprastas 5 3 2 2 4 6" xfId="2428" xr:uid="{FB6BAE39-5FF1-4323-856F-EE1FC75DB335}"/>
    <cellStyle name="Įprastas 5 3 2 2 4 6 2" xfId="5020" xr:uid="{D5A8CF20-63E8-4277-8664-BC7D751D1B77}"/>
    <cellStyle name="Įprastas 5 3 2 2 4 6_8 priedas" xfId="9412" xr:uid="{B56763B0-08EA-4310-860E-BE70698C5F16}"/>
    <cellStyle name="Įprastas 5 3 2 2 4 7" xfId="6748" xr:uid="{A8C83E05-BC75-4587-8274-0EBBB5991F07}"/>
    <cellStyle name="Įprastas 5 3 2 2 4 8" xfId="3292" xr:uid="{B3DF04CB-4943-4148-AB10-DC162C6BDE7D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 2 2" xfId="1796" xr:uid="{7CF30688-943C-4026-83D0-84D64F8307F2}"/>
    <cellStyle name="Įprastas 5 3 2 2 5 2 2 2" xfId="6243" xr:uid="{0F3238A7-56D0-42B3-BC14-E7955DAB41D3}"/>
    <cellStyle name="Įprastas 5 3 2 2 5 2 2 3" xfId="7971" xr:uid="{D07DE07A-D966-41B7-B413-AAAB30D783F4}"/>
    <cellStyle name="Įprastas 5 3 2 2 5 2 2 4" xfId="4515" xr:uid="{B09EA89A-4A5C-4520-A77C-3CACF155BDCE}"/>
    <cellStyle name="Įprastas 5 3 2 2 5 2 2_8 priedas" xfId="9414" xr:uid="{3E2FE8BC-05C5-46F7-9FE8-76B3B235BF74}"/>
    <cellStyle name="Įprastas 5 3 2 2 5 2 3" xfId="2787" xr:uid="{062E9A67-D453-42CB-A910-E38043FFEA2D}"/>
    <cellStyle name="Įprastas 5 3 2 2 5 2 3 2" xfId="5379" xr:uid="{1D0E6066-9992-48D1-ADBC-E75B232E5973}"/>
    <cellStyle name="Įprastas 5 3 2 2 5 2 3_8 priedas" xfId="9415" xr:uid="{CEB1DC2A-5271-4D1F-AA67-2C5FE324C45B}"/>
    <cellStyle name="Įprastas 5 3 2 2 5 2 4" xfId="7107" xr:uid="{25D8A5F4-3366-4141-9675-2BD4C23970DF}"/>
    <cellStyle name="Įprastas 5 3 2 2 5 2 5" xfId="3651" xr:uid="{EEAAB4CD-C553-4356-BB6D-414897D1EE05}"/>
    <cellStyle name="Įprastas 5 3 2 2 5 2_8 priedas" xfId="9413" xr:uid="{DC78885C-0CBC-4295-966D-FB5DEFCAFAD3}"/>
    <cellStyle name="Įprastas 5 3 2 2 5 3" xfId="1797" xr:uid="{BA617316-82FE-4992-BFE6-E111096F94C0}"/>
    <cellStyle name="Įprastas 5 3 2 2 5 3 2" xfId="5887" xr:uid="{EF8DE120-70C4-4532-A700-3132BBCCA7E5}"/>
    <cellStyle name="Įprastas 5 3 2 2 5 3 3" xfId="7615" xr:uid="{7074A1D2-3087-42C6-9F6C-36684A9801BA}"/>
    <cellStyle name="Įprastas 5 3 2 2 5 3 4" xfId="4159" xr:uid="{95794F3B-D17D-4747-AD71-271F8C7F17DB}"/>
    <cellStyle name="Įprastas 5 3 2 2 5 3_8 priedas" xfId="9416" xr:uid="{6E369DE6-D502-4CF7-80AA-D6F5A6971FFC}"/>
    <cellStyle name="Įprastas 5 3 2 2 5 4" xfId="2431" xr:uid="{010A22FA-08F8-4BA4-81E1-F3B3E19957F5}"/>
    <cellStyle name="Įprastas 5 3 2 2 5 4 2" xfId="5023" xr:uid="{883D23EE-3210-42C9-BBF5-063853E69BAF}"/>
    <cellStyle name="Įprastas 5 3 2 2 5 4_8 priedas" xfId="9417" xr:uid="{F4A601C7-537A-487F-96B4-899464B0ECEB}"/>
    <cellStyle name="Įprastas 5 3 2 2 5 5" xfId="6751" xr:uid="{2ABF741C-1A91-4CAC-A59C-A5078CBF50A7}"/>
    <cellStyle name="Įprastas 5 3 2 2 5 6" xfId="3295" xr:uid="{8FDDF306-D3CB-4870-8397-34B576601945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 2 2" xfId="1798" xr:uid="{DB43181E-669A-47C6-A093-A5D975B0795D}"/>
    <cellStyle name="Įprastas 5 3 2 2 6 2 2 2" xfId="6387" xr:uid="{FFA56903-4EED-4B0F-9F19-40808E3E1D21}"/>
    <cellStyle name="Įprastas 5 3 2 2 6 2 2 3" xfId="8115" xr:uid="{190349E1-1D35-4308-A426-2CA6E29BCEC2}"/>
    <cellStyle name="Įprastas 5 3 2 2 6 2 2 4" xfId="4659" xr:uid="{74144DDC-CA28-44F3-BD96-F91A5B2636C1}"/>
    <cellStyle name="Įprastas 5 3 2 2 6 2 2_8 priedas" xfId="9419" xr:uid="{2C859E0C-05A5-424F-A93A-E2F9F7C15C63}"/>
    <cellStyle name="Įprastas 5 3 2 2 6 2 3" xfId="2931" xr:uid="{DD60BA1A-48E0-4AD1-AEED-DF46050114F7}"/>
    <cellStyle name="Įprastas 5 3 2 2 6 2 3 2" xfId="5523" xr:uid="{B409F7DA-E818-4921-88CD-025C235258A6}"/>
    <cellStyle name="Įprastas 5 3 2 2 6 2 3_8 priedas" xfId="9420" xr:uid="{C4C59680-3E52-470A-93F6-BCAC8AE39CE5}"/>
    <cellStyle name="Įprastas 5 3 2 2 6 2 4" xfId="7251" xr:uid="{D2512BBB-6283-4DDA-A83C-1A499CCD3B34}"/>
    <cellStyle name="Įprastas 5 3 2 2 6 2 5" xfId="3795" xr:uid="{6E04DC1C-4397-4ACB-AAED-A3496AB73501}"/>
    <cellStyle name="Įprastas 5 3 2 2 6 2_8 priedas" xfId="9418" xr:uid="{F953CC8E-68A8-4EE2-B824-D3A7109DD249}"/>
    <cellStyle name="Įprastas 5 3 2 2 6 3" xfId="1799" xr:uid="{4E118079-0A32-439E-B84B-0534094E0AAE}"/>
    <cellStyle name="Įprastas 5 3 2 2 6 3 2" xfId="5888" xr:uid="{7D461C4D-5514-466E-A230-DAE3B18ECF3C}"/>
    <cellStyle name="Įprastas 5 3 2 2 6 3 3" xfId="7616" xr:uid="{405ADE04-A379-4334-9AE7-1F1CAF52FA5C}"/>
    <cellStyle name="Įprastas 5 3 2 2 6 3 4" xfId="4160" xr:uid="{C291D810-3C6C-45BC-8FFE-4EBA0A0075A0}"/>
    <cellStyle name="Įprastas 5 3 2 2 6 3_8 priedas" xfId="9421" xr:uid="{9E60F18F-4248-478A-B854-1271F7EB104A}"/>
    <cellStyle name="Įprastas 5 3 2 2 6 4" xfId="2432" xr:uid="{16FB3229-325C-429D-AA12-9E37123933E5}"/>
    <cellStyle name="Įprastas 5 3 2 2 6 4 2" xfId="5024" xr:uid="{94B89737-BD94-433D-99C5-B1D17B6025EE}"/>
    <cellStyle name="Įprastas 5 3 2 2 6 4_8 priedas" xfId="9422" xr:uid="{E851DD46-3F0A-4502-8E00-8367A08E3E15}"/>
    <cellStyle name="Įprastas 5 3 2 2 6 5" xfId="6752" xr:uid="{BFA08D47-43D2-4E43-93B2-9E2E035C6D4A}"/>
    <cellStyle name="Įprastas 5 3 2 2 6 6" xfId="3296" xr:uid="{64F54130-41FB-4581-A104-2A876AB195B1}"/>
    <cellStyle name="Įprastas 5 3 2 2 6_8 priedas" xfId="1233" xr:uid="{00000000-0005-0000-0000-0000D0020000}"/>
    <cellStyle name="Įprastas 5 3 2 2 7" xfId="495" xr:uid="{00000000-0005-0000-0000-0000D1020000}"/>
    <cellStyle name="Įprastas 5 3 2 2 7 2" xfId="1800" xr:uid="{C319265E-DB82-4CB7-9D1D-AB576006C875}"/>
    <cellStyle name="Įprastas 5 3 2 2 7 2 2" xfId="6099" xr:uid="{87140039-7AD3-4F75-8B1F-3AD26AF4C72E}"/>
    <cellStyle name="Įprastas 5 3 2 2 7 2 3" xfId="7827" xr:uid="{356A48D2-C33D-4291-9EA8-BA9C538EA76A}"/>
    <cellStyle name="Įprastas 5 3 2 2 7 2 4" xfId="4371" xr:uid="{213355F3-A839-4BE5-8CA4-CB7299C25F7A}"/>
    <cellStyle name="Įprastas 5 3 2 2 7 2_8 priedas" xfId="9424" xr:uid="{F072BE8F-FB9D-42F2-8123-649F2D16C997}"/>
    <cellStyle name="Įprastas 5 3 2 2 7 3" xfId="2643" xr:uid="{9A8FB8B3-D4BD-4767-864D-13463E37A739}"/>
    <cellStyle name="Įprastas 5 3 2 2 7 3 2" xfId="5235" xr:uid="{C2EAA9CD-FF80-448D-B73F-382E42B5E4C4}"/>
    <cellStyle name="Įprastas 5 3 2 2 7 3_8 priedas" xfId="9425" xr:uid="{27303C5A-E8AA-450C-B08E-C6FE43963240}"/>
    <cellStyle name="Įprastas 5 3 2 2 7 4" xfId="6963" xr:uid="{F41892E3-5392-47FD-A022-BB58DF6C6AB8}"/>
    <cellStyle name="Įprastas 5 3 2 2 7 5" xfId="3507" xr:uid="{DE0DE8AD-DF50-4C15-AD48-7BBE3EE21B64}"/>
    <cellStyle name="Įprastas 5 3 2 2 7_8 priedas" xfId="9423" xr:uid="{903210D4-842B-40ED-848B-AD69BC73CB9D}"/>
    <cellStyle name="Įprastas 5 3 2 2 8" xfId="1801" xr:uid="{C4DF07C7-1E29-43EC-8A09-637BA576A88D}"/>
    <cellStyle name="Įprastas 5 3 2 2 8 2" xfId="5871" xr:uid="{F9AA127C-1956-4827-9173-A9B04DAA0AFB}"/>
    <cellStyle name="Įprastas 5 3 2 2 8 3" xfId="7599" xr:uid="{7BB79BF6-A276-4279-8BA6-DF6C37D45DC3}"/>
    <cellStyle name="Įprastas 5 3 2 2 8 4" xfId="4143" xr:uid="{13C29ABE-0226-4334-8926-959E9D3646ED}"/>
    <cellStyle name="Įprastas 5 3 2 2 8_8 priedas" xfId="9426" xr:uid="{CF61D4A1-877E-4DF0-AA6C-B49E30C67E55}"/>
    <cellStyle name="Įprastas 5 3 2 2 9" xfId="2415" xr:uid="{40734A63-8910-4543-A03F-3FD41D6919AB}"/>
    <cellStyle name="Įprastas 5 3 2 2 9 2" xfId="5007" xr:uid="{28D88093-8389-469F-B385-1ADA0043D823}"/>
    <cellStyle name="Įprastas 5 3 2 2 9_8 priedas" xfId="9427" xr:uid="{332E0390-FF1E-4BD0-8E61-21104F1C15B8}"/>
    <cellStyle name="Įprastas 5 3 2 2_8 priedas" xfId="1231" xr:uid="{00000000-0005-0000-0000-0000D2020000}"/>
    <cellStyle name="Įprastas 5 3 2 3" xfId="268" xr:uid="{00000000-0005-0000-0000-0000D3020000}"/>
    <cellStyle name="Įprastas 5 3 2 3 10" xfId="3297" xr:uid="{76B65792-FBB1-42B8-A3E4-AF79E5BFB7C2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 2 2" xfId="1802" xr:uid="{6171181E-4EDC-4C2C-AF72-E4597B6A73EF}"/>
    <cellStyle name="Įprastas 5 3 2 3 2 2 2 2 2" xfId="6303" xr:uid="{9FADD7F5-2AE7-46EA-A34F-EBF69C8B3E22}"/>
    <cellStyle name="Įprastas 5 3 2 3 2 2 2 2 3" xfId="8031" xr:uid="{7BB65E18-B5AB-4C0D-813D-14A1963BF914}"/>
    <cellStyle name="Įprastas 5 3 2 3 2 2 2 2 4" xfId="4575" xr:uid="{274D53AF-EA91-4AD5-988A-1DFFA46F1A7A}"/>
    <cellStyle name="Įprastas 5 3 2 3 2 2 2 2_8 priedas" xfId="9429" xr:uid="{36EE7EE4-E647-418C-AE20-5B3D62956462}"/>
    <cellStyle name="Įprastas 5 3 2 3 2 2 2 3" xfId="2847" xr:uid="{323BA096-53C1-4B5F-B897-FE35E2B95175}"/>
    <cellStyle name="Įprastas 5 3 2 3 2 2 2 3 2" xfId="5439" xr:uid="{BA320CA8-AC63-4296-A276-6BCF0E781D92}"/>
    <cellStyle name="Įprastas 5 3 2 3 2 2 2 3_8 priedas" xfId="9430" xr:uid="{57C3C3BF-8168-47BB-85C5-F9FF441F1D4E}"/>
    <cellStyle name="Įprastas 5 3 2 3 2 2 2 4" xfId="7167" xr:uid="{BA976D68-741F-4EB5-9F32-108B70F643EC}"/>
    <cellStyle name="Įprastas 5 3 2 3 2 2 2 5" xfId="3711" xr:uid="{4ED2530A-CBEE-4A42-93DC-D3614EC73DF0}"/>
    <cellStyle name="Įprastas 5 3 2 3 2 2 2_8 priedas" xfId="9428" xr:uid="{67AC0FE9-7D4E-4DA1-8ED4-228755DE0A25}"/>
    <cellStyle name="Įprastas 5 3 2 3 2 2 3" xfId="1803" xr:uid="{9ABA0899-4E2B-46F4-A845-D3C6A66A8397}"/>
    <cellStyle name="Įprastas 5 3 2 3 2 2 3 2" xfId="5891" xr:uid="{768D3478-BF79-4DE5-91EF-2C6532C974AA}"/>
    <cellStyle name="Įprastas 5 3 2 3 2 2 3 3" xfId="7619" xr:uid="{B8A97041-A8EA-4CF4-B13D-02953167D5D2}"/>
    <cellStyle name="Įprastas 5 3 2 3 2 2 3 4" xfId="4163" xr:uid="{13707C9F-50DD-4928-9972-8FA1281D9FF6}"/>
    <cellStyle name="Įprastas 5 3 2 3 2 2 3_8 priedas" xfId="9431" xr:uid="{344B28B2-98ED-4468-A997-F1A334E21BC0}"/>
    <cellStyle name="Įprastas 5 3 2 3 2 2 4" xfId="2435" xr:uid="{8EF50AAF-9983-485C-A4D1-6F5C2A186A4E}"/>
    <cellStyle name="Įprastas 5 3 2 3 2 2 4 2" xfId="5027" xr:uid="{3F17FED7-5C5D-4015-898D-2203D95F5AFD}"/>
    <cellStyle name="Įprastas 5 3 2 3 2 2 4_8 priedas" xfId="9432" xr:uid="{8977A68A-3852-4422-83D3-9086D8D94D4A}"/>
    <cellStyle name="Įprastas 5 3 2 3 2 2 5" xfId="6755" xr:uid="{45ADA087-856B-42F1-9D06-3C83963BA7D0}"/>
    <cellStyle name="Įprastas 5 3 2 3 2 2 6" xfId="3299" xr:uid="{FDC5A7EC-AED0-4B9A-9AC7-DC6E2FB662F3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 2 2" xfId="1804" xr:uid="{0AD7C4B2-85E6-482B-A847-AA78E2F822BA}"/>
    <cellStyle name="Įprastas 5 3 2 3 2 3 2 2 2" xfId="6447" xr:uid="{FBD2FBFE-9432-49A2-A0C9-38318569E26A}"/>
    <cellStyle name="Įprastas 5 3 2 3 2 3 2 2 3" xfId="8175" xr:uid="{0F18E555-81DA-4ABC-BFF6-017F552D1F7B}"/>
    <cellStyle name="Įprastas 5 3 2 3 2 3 2 2 4" xfId="4719" xr:uid="{BF24007E-3E45-4E22-9629-41C9E5934D93}"/>
    <cellStyle name="Įprastas 5 3 2 3 2 3 2 2_8 priedas" xfId="9434" xr:uid="{7784C538-8B20-43AC-85A2-EE643AF2E18F}"/>
    <cellStyle name="Įprastas 5 3 2 3 2 3 2 3" xfId="2991" xr:uid="{471E0F12-FCFE-4784-B97F-916B57B3CC49}"/>
    <cellStyle name="Įprastas 5 3 2 3 2 3 2 3 2" xfId="5583" xr:uid="{4F5D2E1A-6E88-4408-8403-5EDB24C69919}"/>
    <cellStyle name="Įprastas 5 3 2 3 2 3 2 3_8 priedas" xfId="9435" xr:uid="{ECD8C81B-CF8D-4CE4-93D7-626249521420}"/>
    <cellStyle name="Įprastas 5 3 2 3 2 3 2 4" xfId="7311" xr:uid="{87C79F9D-7BBE-4A38-BBC6-F0D2CBB54C95}"/>
    <cellStyle name="Įprastas 5 3 2 3 2 3 2 5" xfId="3855" xr:uid="{F090A014-6E5A-4D1E-BC01-10EC3CDE4634}"/>
    <cellStyle name="Įprastas 5 3 2 3 2 3 2_8 priedas" xfId="9433" xr:uid="{5E619358-B583-43FC-B716-4EA5B3CD7ED7}"/>
    <cellStyle name="Įprastas 5 3 2 3 2 3 3" xfId="1805" xr:uid="{B72B8171-809D-498A-B134-2612A39A4DEE}"/>
    <cellStyle name="Įprastas 5 3 2 3 2 3 3 2" xfId="5892" xr:uid="{0C8A4953-3205-4B3F-88D6-E2C0C54AB970}"/>
    <cellStyle name="Įprastas 5 3 2 3 2 3 3 3" xfId="7620" xr:uid="{6B0771A9-B9EA-49CC-AEA2-DD187D9581F1}"/>
    <cellStyle name="Įprastas 5 3 2 3 2 3 3 4" xfId="4164" xr:uid="{885D1CFE-F9CE-49B5-8DDF-6E429E978DC8}"/>
    <cellStyle name="Įprastas 5 3 2 3 2 3 3_8 priedas" xfId="9436" xr:uid="{203B4CBD-1E0C-494A-BBF7-DCEA8F5CA447}"/>
    <cellStyle name="Įprastas 5 3 2 3 2 3 4" xfId="2436" xr:uid="{F29844CC-8309-4F6A-9CA9-1DF8760B83C4}"/>
    <cellStyle name="Įprastas 5 3 2 3 2 3 4 2" xfId="5028" xr:uid="{A6B7A10C-E41A-46BD-A4A5-430B3266B75D}"/>
    <cellStyle name="Įprastas 5 3 2 3 2 3 4_8 priedas" xfId="9437" xr:uid="{EA93553D-24D0-4BD9-B726-F19ACDBAF5B0}"/>
    <cellStyle name="Įprastas 5 3 2 3 2 3 5" xfId="6756" xr:uid="{6ADCAF7E-F817-4785-BE8F-BE2399834DDB}"/>
    <cellStyle name="Įprastas 5 3 2 3 2 3 6" xfId="3300" xr:uid="{8C69FAE6-9726-4EB0-918D-EF42670134C9}"/>
    <cellStyle name="Įprastas 5 3 2 3 2 3_8 priedas" xfId="1080" xr:uid="{00000000-0005-0000-0000-0000DA020000}"/>
    <cellStyle name="Įprastas 5 3 2 3 2 4" xfId="555" xr:uid="{00000000-0005-0000-0000-0000DB020000}"/>
    <cellStyle name="Įprastas 5 3 2 3 2 4 2" xfId="1806" xr:uid="{16A15BBC-69EB-42CA-A480-4C1FA993609C}"/>
    <cellStyle name="Įprastas 5 3 2 3 2 4 2 2" xfId="6159" xr:uid="{51929ED6-D5FC-4F3C-B2CB-9C4C7C33154A}"/>
    <cellStyle name="Įprastas 5 3 2 3 2 4 2 3" xfId="7887" xr:uid="{22B66B53-FA92-4DA1-8130-51BEFCB55E74}"/>
    <cellStyle name="Įprastas 5 3 2 3 2 4 2 4" xfId="4431" xr:uid="{E5BAA5A3-5DC7-4E90-8D4E-335E9E716AA0}"/>
    <cellStyle name="Įprastas 5 3 2 3 2 4 2_8 priedas" xfId="9439" xr:uid="{FF7779F0-B766-4AC3-A946-3B336E738B0C}"/>
    <cellStyle name="Įprastas 5 3 2 3 2 4 3" xfId="2703" xr:uid="{E7488E42-D463-4B08-8C7B-8E930B28089E}"/>
    <cellStyle name="Įprastas 5 3 2 3 2 4 3 2" xfId="5295" xr:uid="{F4C61F54-A779-4C6E-9DCA-479AC2AF65FD}"/>
    <cellStyle name="Įprastas 5 3 2 3 2 4 3_8 priedas" xfId="9440" xr:uid="{2AA951CF-9C4B-4453-9BB2-DE30F1A7BF12}"/>
    <cellStyle name="Įprastas 5 3 2 3 2 4 4" xfId="7023" xr:uid="{31EC6AA1-8916-4A88-A43D-17EB6338786E}"/>
    <cellStyle name="Įprastas 5 3 2 3 2 4 5" xfId="3567" xr:uid="{9C76E702-2D82-40A5-8212-FBE5AA0ADA73}"/>
    <cellStyle name="Įprastas 5 3 2 3 2 4_8 priedas" xfId="9438" xr:uid="{C3C65CA5-06B5-4E61-8FA4-8FE79881D47D}"/>
    <cellStyle name="Įprastas 5 3 2 3 2 5" xfId="1807" xr:uid="{2583C2FE-B2D7-477F-8FF8-16DC8C7715C3}"/>
    <cellStyle name="Įprastas 5 3 2 3 2 5 2" xfId="5890" xr:uid="{D0F56AED-FAC9-46A1-A85F-9CC5BF3D8E45}"/>
    <cellStyle name="Įprastas 5 3 2 3 2 5 3" xfId="7618" xr:uid="{555EC8E2-BB9D-45A7-AA91-659371536C0B}"/>
    <cellStyle name="Įprastas 5 3 2 3 2 5 4" xfId="4162" xr:uid="{745763EC-3C27-4CEA-AEAF-52267200575F}"/>
    <cellStyle name="Įprastas 5 3 2 3 2 5_8 priedas" xfId="9441" xr:uid="{6C688E58-A84C-4DEE-83BA-8DAD2C24175F}"/>
    <cellStyle name="Įprastas 5 3 2 3 2 6" xfId="2434" xr:uid="{2C80D139-4F96-42C5-8552-E9AB54E87B0E}"/>
    <cellStyle name="Įprastas 5 3 2 3 2 6 2" xfId="5026" xr:uid="{57B34170-7B7A-4A57-9C44-A17FAB15C097}"/>
    <cellStyle name="Įprastas 5 3 2 3 2 6_8 priedas" xfId="9442" xr:uid="{BCC6E40F-BFBF-4BC6-8F50-6DB8F4A13490}"/>
    <cellStyle name="Įprastas 5 3 2 3 2 7" xfId="6754" xr:uid="{44E10159-B474-4BDC-9655-A179953A6E1A}"/>
    <cellStyle name="Įprastas 5 3 2 3 2 8" xfId="3298" xr:uid="{78F6DF65-B876-4469-8774-BBCCE003DBE5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 2 2" xfId="1808" xr:uid="{264B7974-365E-4DA7-B5D9-15299E8B36BB}"/>
    <cellStyle name="Įprastas 5 3 2 3 3 2 2 2 2" xfId="6351" xr:uid="{0144DEE0-071C-4C5E-936A-82123A98825E}"/>
    <cellStyle name="Įprastas 5 3 2 3 3 2 2 2 3" xfId="8079" xr:uid="{8810A077-F18C-4C6A-B5EC-2D2081073B0E}"/>
    <cellStyle name="Įprastas 5 3 2 3 3 2 2 2 4" xfId="4623" xr:uid="{5459D58A-EBB2-4CB4-981F-B207FA52258D}"/>
    <cellStyle name="Įprastas 5 3 2 3 3 2 2 2_8 priedas" xfId="9444" xr:uid="{01134BC6-5F25-4BDD-BF44-60378A493F49}"/>
    <cellStyle name="Įprastas 5 3 2 3 3 2 2 3" xfId="2895" xr:uid="{AEFF2E1F-87C5-40DD-880D-283023F400A8}"/>
    <cellStyle name="Įprastas 5 3 2 3 3 2 2 3 2" xfId="5487" xr:uid="{E5A6BCF1-56F7-4ED5-B355-901DB5FF7FB3}"/>
    <cellStyle name="Įprastas 5 3 2 3 3 2 2 3_8 priedas" xfId="9445" xr:uid="{9BA79081-89FC-4BFC-BA1B-28E5DD925729}"/>
    <cellStyle name="Įprastas 5 3 2 3 3 2 2 4" xfId="7215" xr:uid="{19D66460-6EE5-458E-81D7-461CF8E7968D}"/>
    <cellStyle name="Įprastas 5 3 2 3 3 2 2 5" xfId="3759" xr:uid="{AFC1011F-B816-4D2A-8610-E961CF65FFDD}"/>
    <cellStyle name="Įprastas 5 3 2 3 3 2 2_8 priedas" xfId="9443" xr:uid="{0790228E-9E5A-47DF-860A-F2BE78D6A479}"/>
    <cellStyle name="Įprastas 5 3 2 3 3 2 3" xfId="1809" xr:uid="{5634E0B1-DAD5-4C91-A8EC-8E4EC52C3960}"/>
    <cellStyle name="Įprastas 5 3 2 3 3 2 3 2" xfId="5894" xr:uid="{29DC767F-C952-42F4-B2C0-4FB818747590}"/>
    <cellStyle name="Įprastas 5 3 2 3 3 2 3 3" xfId="7622" xr:uid="{62BDC7B2-19F9-46BE-82A6-058130B1C1B8}"/>
    <cellStyle name="Įprastas 5 3 2 3 3 2 3 4" xfId="4166" xr:uid="{E1D8811C-193B-46F1-9D84-910443726364}"/>
    <cellStyle name="Įprastas 5 3 2 3 3 2 3_8 priedas" xfId="9446" xr:uid="{517E4A77-ECEA-4FB9-A47B-08757DF7510F}"/>
    <cellStyle name="Įprastas 5 3 2 3 3 2 4" xfId="2438" xr:uid="{9DC742F3-E312-442C-AA24-571BBF2AAD71}"/>
    <cellStyle name="Įprastas 5 3 2 3 3 2 4 2" xfId="5030" xr:uid="{B9CB8980-F5EC-40F3-9BE7-F642EAAF27E1}"/>
    <cellStyle name="Įprastas 5 3 2 3 3 2 4_8 priedas" xfId="9447" xr:uid="{36248CD7-F18C-4D88-9AE0-42792C1BAE49}"/>
    <cellStyle name="Įprastas 5 3 2 3 3 2 5" xfId="6758" xr:uid="{01F09BCF-8950-425A-A0CC-68C4E5859EB5}"/>
    <cellStyle name="Įprastas 5 3 2 3 3 2 6" xfId="3302" xr:uid="{94FFD764-E2E7-43DE-ABE5-A30779F67E99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 2 2" xfId="1810" xr:uid="{4173E4BE-ED66-4454-B376-5DC798687D22}"/>
    <cellStyle name="Įprastas 5 3 2 3 3 3 2 2 2" xfId="6495" xr:uid="{455D608F-79E0-46BF-993B-95F931B36C88}"/>
    <cellStyle name="Įprastas 5 3 2 3 3 3 2 2 3" xfId="8223" xr:uid="{03D11733-CB50-45F2-BA6B-357558F4C368}"/>
    <cellStyle name="Įprastas 5 3 2 3 3 3 2 2 4" xfId="4767" xr:uid="{6615D098-54D3-4697-BE63-C05D7ABB8F30}"/>
    <cellStyle name="Įprastas 5 3 2 3 3 3 2 2_8 priedas" xfId="9449" xr:uid="{C8039017-04FA-4F28-9011-DEEB4FA8BA88}"/>
    <cellStyle name="Įprastas 5 3 2 3 3 3 2 3" xfId="3039" xr:uid="{B21475A7-826C-4839-9982-8A5FB0FF7CB6}"/>
    <cellStyle name="Įprastas 5 3 2 3 3 3 2 3 2" xfId="5631" xr:uid="{68B81A97-B800-49A9-9B1A-104B77833F18}"/>
    <cellStyle name="Įprastas 5 3 2 3 3 3 2 3_8 priedas" xfId="9450" xr:uid="{1F491632-DAD8-4BA7-A6CF-A8EAFFC4BC3B}"/>
    <cellStyle name="Įprastas 5 3 2 3 3 3 2 4" xfId="7359" xr:uid="{38FC961F-9B8E-44AC-BE18-647BE0FDAAC1}"/>
    <cellStyle name="Įprastas 5 3 2 3 3 3 2 5" xfId="3903" xr:uid="{FB76FCE4-6346-463E-880A-678D2071CFF1}"/>
    <cellStyle name="Įprastas 5 3 2 3 3 3 2_8 priedas" xfId="9448" xr:uid="{FA701C9C-13D4-4D61-B77A-C624F2764932}"/>
    <cellStyle name="Įprastas 5 3 2 3 3 3 3" xfId="1811" xr:uid="{60EBE31B-2EA2-4926-ACE3-822023E2A353}"/>
    <cellStyle name="Įprastas 5 3 2 3 3 3 3 2" xfId="5895" xr:uid="{2A606E90-76CC-466F-992D-27AD59E3829E}"/>
    <cellStyle name="Įprastas 5 3 2 3 3 3 3 3" xfId="7623" xr:uid="{630667FE-72F6-4F37-9F98-865267B28E6B}"/>
    <cellStyle name="Įprastas 5 3 2 3 3 3 3 4" xfId="4167" xr:uid="{B7F09E4E-BADA-44A5-8C37-FAF4720455EA}"/>
    <cellStyle name="Įprastas 5 3 2 3 3 3 3_8 priedas" xfId="9451" xr:uid="{03823428-12D8-48D5-B5CB-ED4E0216ACAE}"/>
    <cellStyle name="Įprastas 5 3 2 3 3 3 4" xfId="2439" xr:uid="{18FE32D7-34BD-45D2-876D-1572360561B4}"/>
    <cellStyle name="Įprastas 5 3 2 3 3 3 4 2" xfId="5031" xr:uid="{2B2B5337-8F06-47EC-89F8-A1BCE5796FB8}"/>
    <cellStyle name="Įprastas 5 3 2 3 3 3 4_8 priedas" xfId="9452" xr:uid="{08B8A091-5962-4D34-9D0D-631E912BEE11}"/>
    <cellStyle name="Įprastas 5 3 2 3 3 3 5" xfId="6759" xr:uid="{F808F58E-7DB9-4D16-A527-E3984B87BC89}"/>
    <cellStyle name="Įprastas 5 3 2 3 3 3 6" xfId="3303" xr:uid="{6ACB64A1-742C-4655-84B4-C8E05BD143DB}"/>
    <cellStyle name="Įprastas 5 3 2 3 3 3_8 priedas" xfId="1032" xr:uid="{00000000-0005-0000-0000-0000E3020000}"/>
    <cellStyle name="Įprastas 5 3 2 3 3 4" xfId="603" xr:uid="{00000000-0005-0000-0000-0000E4020000}"/>
    <cellStyle name="Įprastas 5 3 2 3 3 4 2" xfId="1812" xr:uid="{A4F8AA74-0A13-4AA9-BF1C-6C012B7D9774}"/>
    <cellStyle name="Įprastas 5 3 2 3 3 4 2 2" xfId="6207" xr:uid="{A243AB7D-EBEA-414B-9C6E-EB0549B83EE8}"/>
    <cellStyle name="Įprastas 5 3 2 3 3 4 2 3" xfId="7935" xr:uid="{78E0C859-1CF4-4937-9509-321549B5400F}"/>
    <cellStyle name="Įprastas 5 3 2 3 3 4 2 4" xfId="4479" xr:uid="{9D7540EC-10D1-4902-A4F7-42A1A8E15723}"/>
    <cellStyle name="Įprastas 5 3 2 3 3 4 2_8 priedas" xfId="9454" xr:uid="{20B1C32B-6E6E-40C3-9252-8D993228DF6D}"/>
    <cellStyle name="Įprastas 5 3 2 3 3 4 3" xfId="2751" xr:uid="{D561CCA5-95BF-43F4-93AB-471F642FE642}"/>
    <cellStyle name="Įprastas 5 3 2 3 3 4 3 2" xfId="5343" xr:uid="{EF093F7B-266F-466E-BA73-B3C6787EC588}"/>
    <cellStyle name="Įprastas 5 3 2 3 3 4 3_8 priedas" xfId="9455" xr:uid="{9AEAD743-E768-49F6-8787-135E045B480C}"/>
    <cellStyle name="Įprastas 5 3 2 3 3 4 4" xfId="7071" xr:uid="{54824681-3262-4F4B-B6AA-118F80AE71B3}"/>
    <cellStyle name="Įprastas 5 3 2 3 3 4 5" xfId="3615" xr:uid="{1C032DF8-8EA9-499F-8A61-01DEFB432E83}"/>
    <cellStyle name="Įprastas 5 3 2 3 3 4_8 priedas" xfId="9453" xr:uid="{147A550A-88F9-4A0A-A898-9FC6EF0628FD}"/>
    <cellStyle name="Įprastas 5 3 2 3 3 5" xfId="1813" xr:uid="{0C9C40A6-ED0B-4283-920B-0813267B9B3A}"/>
    <cellStyle name="Įprastas 5 3 2 3 3 5 2" xfId="5893" xr:uid="{E1B3ED1D-E582-470F-A52A-EBFED640196F}"/>
    <cellStyle name="Įprastas 5 3 2 3 3 5 3" xfId="7621" xr:uid="{BE335502-8660-4A39-A5FA-9D7838EDBF65}"/>
    <cellStyle name="Įprastas 5 3 2 3 3 5 4" xfId="4165" xr:uid="{59D3E6E9-BA24-456E-AFC4-3EEFDABBA061}"/>
    <cellStyle name="Įprastas 5 3 2 3 3 5_8 priedas" xfId="9456" xr:uid="{C228EC2F-CA60-422C-97D2-84B8D7F440F1}"/>
    <cellStyle name="Įprastas 5 3 2 3 3 6" xfId="2437" xr:uid="{E37443BD-E802-4E27-80E9-6A74C60C2F06}"/>
    <cellStyle name="Įprastas 5 3 2 3 3 6 2" xfId="5029" xr:uid="{64B55C1C-9703-43AD-8ACC-047EB5019686}"/>
    <cellStyle name="Įprastas 5 3 2 3 3 6_8 priedas" xfId="9457" xr:uid="{90977E9D-4DB9-4E13-8947-D3DD50660969}"/>
    <cellStyle name="Įprastas 5 3 2 3 3 7" xfId="6757" xr:uid="{D357CD8B-D241-4F84-AA12-483EC169EE58}"/>
    <cellStyle name="Įprastas 5 3 2 3 3 8" xfId="3301" xr:uid="{B0949FF4-AFF5-400F-AB93-D8108E2DD079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 2 2" xfId="1814" xr:uid="{B3EC15A1-7214-4968-B1A4-F876254D4D3E}"/>
    <cellStyle name="Įprastas 5 3 2 3 4 2 2 2" xfId="6255" xr:uid="{8705C200-FC66-4F39-942E-F5757FCBCF08}"/>
    <cellStyle name="Įprastas 5 3 2 3 4 2 2 3" xfId="7983" xr:uid="{6220290D-4F36-4F56-B788-8A627879D60E}"/>
    <cellStyle name="Įprastas 5 3 2 3 4 2 2 4" xfId="4527" xr:uid="{ADB25979-F939-4286-8ADA-7B6760D7FD73}"/>
    <cellStyle name="Įprastas 5 3 2 3 4 2 2_8 priedas" xfId="9459" xr:uid="{6BFDB466-49FF-424A-8946-52BE5CC27E2C}"/>
    <cellStyle name="Įprastas 5 3 2 3 4 2 3" xfId="2799" xr:uid="{4DF64368-CDF7-4CB0-9A7F-225E5133591F}"/>
    <cellStyle name="Įprastas 5 3 2 3 4 2 3 2" xfId="5391" xr:uid="{59A4A302-FF56-466E-BC6B-81F2C40894D4}"/>
    <cellStyle name="Įprastas 5 3 2 3 4 2 3_8 priedas" xfId="9460" xr:uid="{FC8E76D1-AA8E-4464-9265-35D8868D11B8}"/>
    <cellStyle name="Įprastas 5 3 2 3 4 2 4" xfId="7119" xr:uid="{ED355C1F-59E2-4F6F-A637-F660D9B8B5B4}"/>
    <cellStyle name="Įprastas 5 3 2 3 4 2 5" xfId="3663" xr:uid="{A23860CC-0A20-4037-976B-8488FE896907}"/>
    <cellStyle name="Įprastas 5 3 2 3 4 2_8 priedas" xfId="9458" xr:uid="{E73DA4E5-CE73-43DA-8274-1A314B3BA9DD}"/>
    <cellStyle name="Įprastas 5 3 2 3 4 3" xfId="1815" xr:uid="{C1FF0352-4917-4E54-A845-3B19951356F2}"/>
    <cellStyle name="Įprastas 5 3 2 3 4 3 2" xfId="5896" xr:uid="{7077901D-4501-4395-9141-CC2F5CFB6681}"/>
    <cellStyle name="Įprastas 5 3 2 3 4 3 3" xfId="7624" xr:uid="{8B75C10F-82EC-4342-94CE-549189428621}"/>
    <cellStyle name="Įprastas 5 3 2 3 4 3 4" xfId="4168" xr:uid="{481A1BEC-A5B9-460C-981E-37C16B581721}"/>
    <cellStyle name="Įprastas 5 3 2 3 4 3_8 priedas" xfId="9461" xr:uid="{68E3C3E9-D0DE-4738-87B5-67D91C13CFD2}"/>
    <cellStyle name="Įprastas 5 3 2 3 4 4" xfId="2440" xr:uid="{51CC3901-E633-4474-A40F-A2C3856779C0}"/>
    <cellStyle name="Įprastas 5 3 2 3 4 4 2" xfId="5032" xr:uid="{E9DEFB1C-940F-41C7-879F-7F6985360905}"/>
    <cellStyle name="Įprastas 5 3 2 3 4 4_8 priedas" xfId="9462" xr:uid="{1752642F-34C7-42DC-8D6B-6919CBA0CA56}"/>
    <cellStyle name="Įprastas 5 3 2 3 4 5" xfId="6760" xr:uid="{2A04C5EA-C070-48E4-B3D7-8DB8460CC72D}"/>
    <cellStyle name="Įprastas 5 3 2 3 4 6" xfId="3304" xr:uid="{8409FB72-2326-4ACF-885F-56BBC532C09A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 2 2" xfId="1816" xr:uid="{3A057E36-0FEF-4AB5-8BAA-30ED2B6AA1A4}"/>
    <cellStyle name="Įprastas 5 3 2 3 5 2 2 2" xfId="6399" xr:uid="{C2154636-7ACE-43F5-8525-4CEFF824FCE1}"/>
    <cellStyle name="Įprastas 5 3 2 3 5 2 2 3" xfId="8127" xr:uid="{7B284AF3-8E5F-4708-BF90-A7373E26F014}"/>
    <cellStyle name="Įprastas 5 3 2 3 5 2 2 4" xfId="4671" xr:uid="{867A0948-FEF3-4FEE-AAED-E379E45C8F0C}"/>
    <cellStyle name="Įprastas 5 3 2 3 5 2 2_8 priedas" xfId="9464" xr:uid="{567DF8FD-A002-4CC6-965C-F082B893F785}"/>
    <cellStyle name="Įprastas 5 3 2 3 5 2 3" xfId="2943" xr:uid="{5246C08C-F4FD-467F-9E9B-A32A9D271EE5}"/>
    <cellStyle name="Įprastas 5 3 2 3 5 2 3 2" xfId="5535" xr:uid="{CF0A3651-8376-448F-AFFF-C45625C98166}"/>
    <cellStyle name="Įprastas 5 3 2 3 5 2 3_8 priedas" xfId="9465" xr:uid="{76F8809F-B1C5-4826-8346-2042F1A05D38}"/>
    <cellStyle name="Įprastas 5 3 2 3 5 2 4" xfId="7263" xr:uid="{9A64D8F2-9084-413E-9E16-9152D671B922}"/>
    <cellStyle name="Įprastas 5 3 2 3 5 2 5" xfId="3807" xr:uid="{1F6751B4-FE06-4059-99B5-90FC14A7C5EC}"/>
    <cellStyle name="Įprastas 5 3 2 3 5 2_8 priedas" xfId="9463" xr:uid="{7216D774-CDC3-4BD5-82DF-46BE62A20345}"/>
    <cellStyle name="Įprastas 5 3 2 3 5 3" xfId="1817" xr:uid="{56BE6AA0-98B9-4827-BD78-E5F0546D7ACB}"/>
    <cellStyle name="Įprastas 5 3 2 3 5 3 2" xfId="5897" xr:uid="{6F2BE92B-308E-431A-8FDB-A9B1B0FA9864}"/>
    <cellStyle name="Įprastas 5 3 2 3 5 3 3" xfId="7625" xr:uid="{C1579EF0-413B-4B5E-B413-5F6C0EB37E44}"/>
    <cellStyle name="Įprastas 5 3 2 3 5 3 4" xfId="4169" xr:uid="{4B6129A8-983D-4824-8970-E26CA4670DFF}"/>
    <cellStyle name="Įprastas 5 3 2 3 5 3_8 priedas" xfId="9466" xr:uid="{1D6D1EB5-739B-4BC2-B8C2-C0AB26FBCA8E}"/>
    <cellStyle name="Įprastas 5 3 2 3 5 4" xfId="2441" xr:uid="{0C51E28E-B6E7-42C7-87AA-6BB2AB5E73BC}"/>
    <cellStyle name="Įprastas 5 3 2 3 5 4 2" xfId="5033" xr:uid="{44409C9F-9354-45C8-ABEA-E6934ACB7644}"/>
    <cellStyle name="Įprastas 5 3 2 3 5 4_8 priedas" xfId="9467" xr:uid="{648935A9-968C-420B-AFED-6239D26610ED}"/>
    <cellStyle name="Įprastas 5 3 2 3 5 5" xfId="6761" xr:uid="{C3A82874-1B6A-485D-A465-C2CAEE096EF7}"/>
    <cellStyle name="Įprastas 5 3 2 3 5 6" xfId="3305" xr:uid="{D48AA32A-082D-4CDD-B670-A7F551BB286A}"/>
    <cellStyle name="Įprastas 5 3 2 3 5_8 priedas" xfId="1120" xr:uid="{00000000-0005-0000-0000-0000EB020000}"/>
    <cellStyle name="Įprastas 5 3 2 3 6" xfId="507" xr:uid="{00000000-0005-0000-0000-0000EC020000}"/>
    <cellStyle name="Įprastas 5 3 2 3 6 2" xfId="1818" xr:uid="{92BB610B-5644-4A50-BA9E-BE362246F492}"/>
    <cellStyle name="Įprastas 5 3 2 3 6 2 2" xfId="6111" xr:uid="{E6ACFC58-CFD3-45BA-A6EE-9B5873CFC7B0}"/>
    <cellStyle name="Įprastas 5 3 2 3 6 2 3" xfId="7839" xr:uid="{B783800E-E457-416F-B4AC-CE09D6854E83}"/>
    <cellStyle name="Įprastas 5 3 2 3 6 2 4" xfId="4383" xr:uid="{40A38D01-55E2-4BB0-8EED-6383F5E49277}"/>
    <cellStyle name="Įprastas 5 3 2 3 6 2_8 priedas" xfId="9469" xr:uid="{6C512E03-13CC-4B00-9276-B584972AA8C2}"/>
    <cellStyle name="Įprastas 5 3 2 3 6 3" xfId="2655" xr:uid="{1F3AEA03-2E80-4DD4-8DE1-7C75AFEFF869}"/>
    <cellStyle name="Įprastas 5 3 2 3 6 3 2" xfId="5247" xr:uid="{48A69BE6-0E9C-4844-ACA3-7ECA21B7ADD8}"/>
    <cellStyle name="Įprastas 5 3 2 3 6 3_8 priedas" xfId="9470" xr:uid="{80CF7FDB-8519-4D11-963C-046F2E308EA2}"/>
    <cellStyle name="Įprastas 5 3 2 3 6 4" xfId="6975" xr:uid="{5835AB66-E43E-4904-850B-D0F9F8C8FBF6}"/>
    <cellStyle name="Įprastas 5 3 2 3 6 5" xfId="3519" xr:uid="{A935EEDB-028C-4A38-837B-1622F8D1EBF0}"/>
    <cellStyle name="Įprastas 5 3 2 3 6_8 priedas" xfId="9468" xr:uid="{BA1BA922-4B3C-4785-840F-20DF6AE556A3}"/>
    <cellStyle name="Įprastas 5 3 2 3 7" xfId="1819" xr:uid="{BD8948F0-2AA9-41F1-BFE9-7AF48BEE37F7}"/>
    <cellStyle name="Įprastas 5 3 2 3 7 2" xfId="5889" xr:uid="{1691D3C3-ECC4-42DC-92AD-D8CA1A3F7B69}"/>
    <cellStyle name="Įprastas 5 3 2 3 7 3" xfId="7617" xr:uid="{BA64B40E-0C7D-4AC0-A936-1DC1D684EFD3}"/>
    <cellStyle name="Įprastas 5 3 2 3 7 4" xfId="4161" xr:uid="{BA9EBED0-FC8D-4580-86B7-0BD41115069C}"/>
    <cellStyle name="Įprastas 5 3 2 3 7_8 priedas" xfId="9471" xr:uid="{BA46DAF8-8BEE-4545-A1A2-044EFE6B9EEB}"/>
    <cellStyle name="Įprastas 5 3 2 3 8" xfId="2433" xr:uid="{BA74F118-E92F-492D-9747-2A60A561C618}"/>
    <cellStyle name="Įprastas 5 3 2 3 8 2" xfId="5025" xr:uid="{94158F9B-5335-4098-B1FC-54A4F4ADAF13}"/>
    <cellStyle name="Įprastas 5 3 2 3 8_8 priedas" xfId="9472" xr:uid="{8F8DC676-A927-4770-82EE-F2E6E459C2BD}"/>
    <cellStyle name="Įprastas 5 3 2 3 9" xfId="6753" xr:uid="{7AB7BA4A-025D-4F53-BD0B-076B0FA42BE7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 2 2" xfId="1820" xr:uid="{9E9782C7-DFE6-46A5-B021-535766274DFC}"/>
    <cellStyle name="Įprastas 5 3 2 4 2 2 2 2" xfId="6279" xr:uid="{AA71DF8E-E585-4E0D-B6C0-F4980895C742}"/>
    <cellStyle name="Įprastas 5 3 2 4 2 2 2 3" xfId="8007" xr:uid="{F16C372A-0913-4AE7-9E27-A8F747B3D18D}"/>
    <cellStyle name="Įprastas 5 3 2 4 2 2 2 4" xfId="4551" xr:uid="{60B9B35E-DDFC-43D0-8B65-FD1704E27E6F}"/>
    <cellStyle name="Įprastas 5 3 2 4 2 2 2_8 priedas" xfId="9474" xr:uid="{90E8D428-AF32-4D77-9BA0-E42937797A14}"/>
    <cellStyle name="Įprastas 5 3 2 4 2 2 3" xfId="2823" xr:uid="{1EDAC0E6-2572-4B61-B369-81249368D153}"/>
    <cellStyle name="Įprastas 5 3 2 4 2 2 3 2" xfId="5415" xr:uid="{4B8F1B55-370A-43A6-9D5E-F3AF4B258538}"/>
    <cellStyle name="Įprastas 5 3 2 4 2 2 3_8 priedas" xfId="9475" xr:uid="{C87F9458-05EB-45CE-B133-FA38DF95FE81}"/>
    <cellStyle name="Įprastas 5 3 2 4 2 2 4" xfId="7143" xr:uid="{1C4B1C37-992A-4A65-A164-499EBF178E16}"/>
    <cellStyle name="Įprastas 5 3 2 4 2 2 5" xfId="3687" xr:uid="{FFD1B6BE-97C8-4A63-BAC1-5EFFE6E0FE38}"/>
    <cellStyle name="Įprastas 5 3 2 4 2 2_8 priedas" xfId="9473" xr:uid="{DCE3CFE8-22EE-4772-B609-E699A9A56864}"/>
    <cellStyle name="Įprastas 5 3 2 4 2 3" xfId="1821" xr:uid="{BB9C5D9E-1C8F-4F1D-A9D5-51836FEA7B78}"/>
    <cellStyle name="Įprastas 5 3 2 4 2 3 2" xfId="5899" xr:uid="{E8D5D9D8-AA11-486B-9947-4502E4C70A9B}"/>
    <cellStyle name="Įprastas 5 3 2 4 2 3 3" xfId="7627" xr:uid="{0CE24145-84D8-4F88-A2CC-8AC8896E754F}"/>
    <cellStyle name="Įprastas 5 3 2 4 2 3 4" xfId="4171" xr:uid="{8CE58B02-1C9B-4490-A9D3-B8F18A7D3B96}"/>
    <cellStyle name="Įprastas 5 3 2 4 2 3_8 priedas" xfId="9476" xr:uid="{B4794B51-A5B0-4585-8321-EF0CCD3C3C9B}"/>
    <cellStyle name="Įprastas 5 3 2 4 2 4" xfId="2443" xr:uid="{E304BD90-EF1F-4DD1-A85E-C3CC50574F73}"/>
    <cellStyle name="Įprastas 5 3 2 4 2 4 2" xfId="5035" xr:uid="{86550B5C-0694-459A-89CF-AA42E228B624}"/>
    <cellStyle name="Įprastas 5 3 2 4 2 4_8 priedas" xfId="9477" xr:uid="{D7872CFC-A1E8-4F3B-AC13-F4A65E307220}"/>
    <cellStyle name="Įprastas 5 3 2 4 2 5" xfId="6763" xr:uid="{7E65B663-5824-4716-8450-45D078178C54}"/>
    <cellStyle name="Įprastas 5 3 2 4 2 6" xfId="3307" xr:uid="{D2895442-BA6C-4C3C-9107-C5AD2555B91E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 2 2" xfId="1822" xr:uid="{86C93C1F-5D94-4870-95E8-E0822C1A3E6B}"/>
    <cellStyle name="Įprastas 5 3 2 4 3 2 2 2" xfId="6423" xr:uid="{84366F61-269F-4568-A45D-0D10602D1E5F}"/>
    <cellStyle name="Įprastas 5 3 2 4 3 2 2 3" xfId="8151" xr:uid="{993C6192-6AA2-48A8-85E3-874A2AEF6D9B}"/>
    <cellStyle name="Įprastas 5 3 2 4 3 2 2 4" xfId="4695" xr:uid="{1209CFC8-B90B-407F-A138-BF44405DE7EE}"/>
    <cellStyle name="Įprastas 5 3 2 4 3 2 2_8 priedas" xfId="9479" xr:uid="{AC1F13B3-2CD2-4CA2-926E-BE05C28402CB}"/>
    <cellStyle name="Įprastas 5 3 2 4 3 2 3" xfId="2967" xr:uid="{CBB05E1E-16DA-4B85-BCFD-CCE76F8450D3}"/>
    <cellStyle name="Įprastas 5 3 2 4 3 2 3 2" xfId="5559" xr:uid="{509DA3BF-280A-43E4-B5AE-F4980C2CA752}"/>
    <cellStyle name="Įprastas 5 3 2 4 3 2 3_8 priedas" xfId="9480" xr:uid="{05B760DB-F1F0-4FCE-AEE3-EFF0BD5271C5}"/>
    <cellStyle name="Įprastas 5 3 2 4 3 2 4" xfId="7287" xr:uid="{7BC1E10E-706F-4CCD-9031-F9B5126D7A66}"/>
    <cellStyle name="Įprastas 5 3 2 4 3 2 5" xfId="3831" xr:uid="{97B4B576-E479-40C7-B2AB-E6C2150EAB75}"/>
    <cellStyle name="Įprastas 5 3 2 4 3 2_8 priedas" xfId="9478" xr:uid="{FE5F0214-41A1-4146-96D5-8B271D60D7C7}"/>
    <cellStyle name="Įprastas 5 3 2 4 3 3" xfId="1823" xr:uid="{1F9DD816-71E7-4229-B9D3-61496DC8DC4C}"/>
    <cellStyle name="Įprastas 5 3 2 4 3 3 2" xfId="5900" xr:uid="{EF7FB330-F512-4EEB-9684-BD8A6B6FB1EE}"/>
    <cellStyle name="Įprastas 5 3 2 4 3 3 3" xfId="7628" xr:uid="{84973A90-7EF9-40BB-B0F5-264E3C71988C}"/>
    <cellStyle name="Įprastas 5 3 2 4 3 3 4" xfId="4172" xr:uid="{F7C9F237-63EE-47B4-8ED4-412B1C9CE266}"/>
    <cellStyle name="Įprastas 5 3 2 4 3 3_8 priedas" xfId="9481" xr:uid="{8D35864D-E120-49BA-A69D-1C74C2A536D0}"/>
    <cellStyle name="Įprastas 5 3 2 4 3 4" xfId="2444" xr:uid="{8F0349A5-9B45-4B00-898A-3C8053C658A1}"/>
    <cellStyle name="Įprastas 5 3 2 4 3 4 2" xfId="5036" xr:uid="{CC59AF87-D0D1-4CFA-A4EC-677A9D906AF2}"/>
    <cellStyle name="Įprastas 5 3 2 4 3 4_8 priedas" xfId="9482" xr:uid="{282B57F6-6C07-4170-AA66-EA5B23ED75E5}"/>
    <cellStyle name="Įprastas 5 3 2 4 3 5" xfId="6764" xr:uid="{E8F8CD70-12BB-40DA-94C8-07ADE39F083A}"/>
    <cellStyle name="Įprastas 5 3 2 4 3 6" xfId="3308" xr:uid="{0178AED5-D7C3-40F4-A44B-888802550CE9}"/>
    <cellStyle name="Įprastas 5 3 2 4 3_8 priedas" xfId="1202" xr:uid="{00000000-0005-0000-0000-0000F4020000}"/>
    <cellStyle name="Įprastas 5 3 2 4 4" xfId="531" xr:uid="{00000000-0005-0000-0000-0000F5020000}"/>
    <cellStyle name="Įprastas 5 3 2 4 4 2" xfId="1824" xr:uid="{AB26E05F-2064-4FA5-9D61-7C38DDDEBE55}"/>
    <cellStyle name="Įprastas 5 3 2 4 4 2 2" xfId="6135" xr:uid="{C55921CD-1C66-417B-8FE1-B6154C3FFDE8}"/>
    <cellStyle name="Įprastas 5 3 2 4 4 2 3" xfId="7863" xr:uid="{8D88215A-0BDB-472A-A439-44BF29EDB40B}"/>
    <cellStyle name="Įprastas 5 3 2 4 4 2 4" xfId="4407" xr:uid="{FEFB87E0-8A27-4FF2-959E-1209222713E6}"/>
    <cellStyle name="Įprastas 5 3 2 4 4 2_8 priedas" xfId="9484" xr:uid="{C52A771A-E5AB-4A89-A36A-8C06470B941B}"/>
    <cellStyle name="Įprastas 5 3 2 4 4 3" xfId="2679" xr:uid="{C955682F-E307-4501-A3D3-77B20922A2DA}"/>
    <cellStyle name="Įprastas 5 3 2 4 4 3 2" xfId="5271" xr:uid="{AAE2ED12-83F9-415B-9E4E-480B056DAD6B}"/>
    <cellStyle name="Įprastas 5 3 2 4 4 3_8 priedas" xfId="9485" xr:uid="{F3ADF04D-869C-4D7F-9E35-1A4747024BF8}"/>
    <cellStyle name="Įprastas 5 3 2 4 4 4" xfId="6999" xr:uid="{1CC0E49B-BEAD-4A06-A0C8-71ACF3EDE61A}"/>
    <cellStyle name="Įprastas 5 3 2 4 4 5" xfId="3543" xr:uid="{EA78805A-0C00-43F6-9A6D-76FED691AC4C}"/>
    <cellStyle name="Įprastas 5 3 2 4 4_8 priedas" xfId="9483" xr:uid="{FBDB6A88-7957-4F72-9614-82C326F3A826}"/>
    <cellStyle name="Įprastas 5 3 2 4 5" xfId="1825" xr:uid="{D7A8BC00-E4B5-4D6B-9863-F6381BEB5212}"/>
    <cellStyle name="Įprastas 5 3 2 4 5 2" xfId="5898" xr:uid="{C6344C88-7B65-4BEE-8EA4-631F9B9211EB}"/>
    <cellStyle name="Įprastas 5 3 2 4 5 3" xfId="7626" xr:uid="{0ACC0A2D-8586-4F79-8202-57E830DE7921}"/>
    <cellStyle name="Įprastas 5 3 2 4 5 4" xfId="4170" xr:uid="{304E01C7-59F5-4D25-A551-F092A1A193C7}"/>
    <cellStyle name="Įprastas 5 3 2 4 5_8 priedas" xfId="9486" xr:uid="{B92ED862-369F-44F0-8132-DA2366C44C83}"/>
    <cellStyle name="Įprastas 5 3 2 4 6" xfId="2442" xr:uid="{0C74F71D-9298-4D82-891D-28F8BE70D7CF}"/>
    <cellStyle name="Įprastas 5 3 2 4 6 2" xfId="5034" xr:uid="{FDAB0A08-7C57-416A-BE08-1F1038480E37}"/>
    <cellStyle name="Įprastas 5 3 2 4 6_8 priedas" xfId="9487" xr:uid="{B143495F-FEC3-4314-8A3B-642B18EB5314}"/>
    <cellStyle name="Įprastas 5 3 2 4 7" xfId="6762" xr:uid="{735900ED-3126-464C-8BB6-10918EA69323}"/>
    <cellStyle name="Įprastas 5 3 2 4 8" xfId="3306" xr:uid="{82D0C629-345D-45C0-93CB-33DA6141D892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 2 2" xfId="1826" xr:uid="{52A006BD-90E7-4650-B0AB-BA12C749365E}"/>
    <cellStyle name="Įprastas 5 3 2 5 2 2 2 2" xfId="6327" xr:uid="{14F63ED2-4638-4B00-827C-6F0E68F363C5}"/>
    <cellStyle name="Įprastas 5 3 2 5 2 2 2 3" xfId="8055" xr:uid="{A3642CA2-22CC-45DA-9E9E-301F12628F07}"/>
    <cellStyle name="Įprastas 5 3 2 5 2 2 2 4" xfId="4599" xr:uid="{AFA2012F-B4BA-4A3F-BBA1-1EEBED6B221F}"/>
    <cellStyle name="Įprastas 5 3 2 5 2 2 2_8 priedas" xfId="9489" xr:uid="{1275A638-54FB-49E8-BA50-93DF323B8C62}"/>
    <cellStyle name="Įprastas 5 3 2 5 2 2 3" xfId="2871" xr:uid="{70D548AB-C160-4B43-95BA-555B0EAA7983}"/>
    <cellStyle name="Įprastas 5 3 2 5 2 2 3 2" xfId="5463" xr:uid="{CBDE4423-A657-4BF7-9EB3-0B5D78B1FB00}"/>
    <cellStyle name="Įprastas 5 3 2 5 2 2 3_8 priedas" xfId="9490" xr:uid="{052354EC-AD08-44EC-8913-CC4D6C5FC207}"/>
    <cellStyle name="Įprastas 5 3 2 5 2 2 4" xfId="7191" xr:uid="{BB6314C6-EA49-419C-8FE8-5CF401379784}"/>
    <cellStyle name="Įprastas 5 3 2 5 2 2 5" xfId="3735" xr:uid="{B29D1790-52FA-46C8-8631-46C17EE120A5}"/>
    <cellStyle name="Įprastas 5 3 2 5 2 2_8 priedas" xfId="9488" xr:uid="{5F46CAA3-087E-40FF-A2B3-7D66FC550C61}"/>
    <cellStyle name="Įprastas 5 3 2 5 2 3" xfId="1827" xr:uid="{5F36E730-98B1-4200-8760-EACA9D7AF3AF}"/>
    <cellStyle name="Įprastas 5 3 2 5 2 3 2" xfId="5902" xr:uid="{61C33203-9C5B-430B-9CCF-82F2D48DD15E}"/>
    <cellStyle name="Įprastas 5 3 2 5 2 3 3" xfId="7630" xr:uid="{11B98F7B-9D61-4BF3-948F-4E6A328D8CB5}"/>
    <cellStyle name="Įprastas 5 3 2 5 2 3 4" xfId="4174" xr:uid="{55788F7D-90D2-4BB7-8E73-782D3A0CFC58}"/>
    <cellStyle name="Įprastas 5 3 2 5 2 3_8 priedas" xfId="9491" xr:uid="{5BE8C2B8-70E3-4B24-A72E-CB7160CE6892}"/>
    <cellStyle name="Įprastas 5 3 2 5 2 4" xfId="2446" xr:uid="{3DDFB6C1-614E-4DE9-ACB8-351952063FA9}"/>
    <cellStyle name="Įprastas 5 3 2 5 2 4 2" xfId="5038" xr:uid="{9B9020CF-DA29-4C54-95FE-73AC36389D5F}"/>
    <cellStyle name="Įprastas 5 3 2 5 2 4_8 priedas" xfId="9492" xr:uid="{21475A08-824B-4259-A61A-33AFA9887664}"/>
    <cellStyle name="Įprastas 5 3 2 5 2 5" xfId="6766" xr:uid="{F0125EA8-E38E-4746-B6B7-CFA02643CEE7}"/>
    <cellStyle name="Įprastas 5 3 2 5 2 6" xfId="3310" xr:uid="{AF9C7DC5-D2FD-4ABF-944E-6C24509111C4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 2 2" xfId="1828" xr:uid="{EDA278E1-AE1D-4813-B594-A83884360476}"/>
    <cellStyle name="Įprastas 5 3 2 5 3 2 2 2" xfId="6471" xr:uid="{60012900-43A3-4111-BF97-0B97087AD550}"/>
    <cellStyle name="Įprastas 5 3 2 5 3 2 2 3" xfId="8199" xr:uid="{BE8AACA4-91DF-43ED-B3C8-764CB9A7566A}"/>
    <cellStyle name="Įprastas 5 3 2 5 3 2 2 4" xfId="4743" xr:uid="{7EA85614-E7FA-4766-82E3-4C5D98CBF090}"/>
    <cellStyle name="Įprastas 5 3 2 5 3 2 2_8 priedas" xfId="9494" xr:uid="{B6DE2EA3-EAF8-45B4-81BE-DCE895CCFF4D}"/>
    <cellStyle name="Įprastas 5 3 2 5 3 2 3" xfId="3015" xr:uid="{ABD827EC-DF39-49B9-9151-3AFE48E48C24}"/>
    <cellStyle name="Įprastas 5 3 2 5 3 2 3 2" xfId="5607" xr:uid="{0E44A009-2453-44C3-A9F7-D3B0EF5A887F}"/>
    <cellStyle name="Įprastas 5 3 2 5 3 2 3_8 priedas" xfId="9495" xr:uid="{7B1D606C-1752-4D13-8760-D77D543508B7}"/>
    <cellStyle name="Įprastas 5 3 2 5 3 2 4" xfId="7335" xr:uid="{6ED1B21C-67EF-4CF5-BCD1-4D53600A7DD6}"/>
    <cellStyle name="Įprastas 5 3 2 5 3 2 5" xfId="3879" xr:uid="{4C8BBBA2-E596-4E13-9C6A-07015550F188}"/>
    <cellStyle name="Įprastas 5 3 2 5 3 2_8 priedas" xfId="9493" xr:uid="{CA9B783E-E9D6-42D8-A64B-0BB18D765FAE}"/>
    <cellStyle name="Įprastas 5 3 2 5 3 3" xfId="1829" xr:uid="{4A0109F3-45B4-4DC5-96C7-5517AF0AA64D}"/>
    <cellStyle name="Įprastas 5 3 2 5 3 3 2" xfId="5903" xr:uid="{F186BECD-D7DC-4DD2-BA34-B70C2283BBBC}"/>
    <cellStyle name="Įprastas 5 3 2 5 3 3 3" xfId="7631" xr:uid="{6B26D17F-DCC8-46DA-A504-2EECBEF92C40}"/>
    <cellStyle name="Įprastas 5 3 2 5 3 3 4" xfId="4175" xr:uid="{C69B2976-27C7-4930-A110-6CBE77FC1FC3}"/>
    <cellStyle name="Įprastas 5 3 2 5 3 3_8 priedas" xfId="9496" xr:uid="{E6B7171B-270B-4032-ADAD-0C996E3AEE52}"/>
    <cellStyle name="Įprastas 5 3 2 5 3 4" xfId="2447" xr:uid="{743DCD74-A735-4F70-8EB3-6AEEC12CBBF0}"/>
    <cellStyle name="Įprastas 5 3 2 5 3 4 2" xfId="5039" xr:uid="{AD6DBAA9-9621-4C39-AC2F-474E3C6E1AEE}"/>
    <cellStyle name="Įprastas 5 3 2 5 3 4_8 priedas" xfId="9497" xr:uid="{8E3A6B81-5282-4BA3-BFD1-9536FA38E7D4}"/>
    <cellStyle name="Įprastas 5 3 2 5 3 5" xfId="6767" xr:uid="{4F828532-6A41-4611-A6DB-5E528EB5DBF2}"/>
    <cellStyle name="Įprastas 5 3 2 5 3 6" xfId="3311" xr:uid="{DC99794D-803F-4F18-890E-88BEE62BA86E}"/>
    <cellStyle name="Įprastas 5 3 2 5 3_8 priedas" xfId="1156" xr:uid="{00000000-0005-0000-0000-0000FD020000}"/>
    <cellStyle name="Įprastas 5 3 2 5 4" xfId="579" xr:uid="{00000000-0005-0000-0000-0000FE020000}"/>
    <cellStyle name="Įprastas 5 3 2 5 4 2" xfId="1830" xr:uid="{71A97E5C-007F-4CBD-A4DF-B93D3DFC72D0}"/>
    <cellStyle name="Įprastas 5 3 2 5 4 2 2" xfId="6183" xr:uid="{C2D57A39-BC39-49BF-ACB1-571F1770B3BE}"/>
    <cellStyle name="Įprastas 5 3 2 5 4 2 3" xfId="7911" xr:uid="{49F90FE2-A1F7-408E-9E9F-906BB5D7F192}"/>
    <cellStyle name="Įprastas 5 3 2 5 4 2 4" xfId="4455" xr:uid="{1D502A58-81E0-4923-B48D-461177F2CD53}"/>
    <cellStyle name="Įprastas 5 3 2 5 4 2_8 priedas" xfId="9499" xr:uid="{45781961-A6D7-4DE5-9938-A05CBCCD1A97}"/>
    <cellStyle name="Įprastas 5 3 2 5 4 3" xfId="2727" xr:uid="{4C4E862D-36CB-4225-95BC-D3FF76031099}"/>
    <cellStyle name="Įprastas 5 3 2 5 4 3 2" xfId="5319" xr:uid="{D7515888-7ECA-4098-A515-A0BBA28897F9}"/>
    <cellStyle name="Įprastas 5 3 2 5 4 3_8 priedas" xfId="9500" xr:uid="{818C7825-4108-459A-AFBB-C128AA6833E9}"/>
    <cellStyle name="Įprastas 5 3 2 5 4 4" xfId="7047" xr:uid="{804B59F1-50AF-4FE2-9FCA-A392ECF40EDD}"/>
    <cellStyle name="Įprastas 5 3 2 5 4 5" xfId="3591" xr:uid="{5B457879-21E8-4666-BD96-D6F51B445614}"/>
    <cellStyle name="Įprastas 5 3 2 5 4_8 priedas" xfId="9498" xr:uid="{01CAA79A-512F-4DED-8754-6081746FC0D8}"/>
    <cellStyle name="Įprastas 5 3 2 5 5" xfId="1831" xr:uid="{4E99C989-628C-41DC-B11F-F86A1A9C608F}"/>
    <cellStyle name="Įprastas 5 3 2 5 5 2" xfId="5901" xr:uid="{F51090A3-CBE8-4EC6-9DAD-2506DC0596F2}"/>
    <cellStyle name="Įprastas 5 3 2 5 5 3" xfId="7629" xr:uid="{CD496ADB-D879-4C08-A43E-0EEBEA6B9A94}"/>
    <cellStyle name="Įprastas 5 3 2 5 5 4" xfId="4173" xr:uid="{3941F4C4-699B-4E5B-BC1F-A4C403771115}"/>
    <cellStyle name="Įprastas 5 3 2 5 5_8 priedas" xfId="9501" xr:uid="{62BDFBA1-12C6-4709-AA48-C3591BE16BA4}"/>
    <cellStyle name="Įprastas 5 3 2 5 6" xfId="2445" xr:uid="{A63E4BB5-945B-4C25-91EF-26B0DBC4A7A4}"/>
    <cellStyle name="Įprastas 5 3 2 5 6 2" xfId="5037" xr:uid="{9668D468-2F48-4E99-BA17-635A4C9FF24B}"/>
    <cellStyle name="Įprastas 5 3 2 5 6_8 priedas" xfId="9502" xr:uid="{12642972-00EC-4032-A638-0E12C001979D}"/>
    <cellStyle name="Įprastas 5 3 2 5 7" xfId="6765" xr:uid="{586E6FAE-B61F-4575-BC32-8C6637D71250}"/>
    <cellStyle name="Įprastas 5 3 2 5 8" xfId="3309" xr:uid="{F075D70A-AC47-42B5-8CE8-0A9437B15773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 2 2" xfId="1832" xr:uid="{60C4CBE7-D42C-4FC0-83E0-0D90B58CB01F}"/>
    <cellStyle name="Įprastas 5 3 2 6 2 2 2" xfId="6231" xr:uid="{C35B87B6-660B-4E66-8BC2-6B9A084D812E}"/>
    <cellStyle name="Įprastas 5 3 2 6 2 2 3" xfId="7959" xr:uid="{46823B57-B212-4781-BCC8-47DD613BD06A}"/>
    <cellStyle name="Įprastas 5 3 2 6 2 2 4" xfId="4503" xr:uid="{625C5374-4F37-4891-A76C-AFB3B3F21517}"/>
    <cellStyle name="Įprastas 5 3 2 6 2 2_8 priedas" xfId="9504" xr:uid="{0EEBE8DC-1710-4FC1-9FD3-3414AFDC7777}"/>
    <cellStyle name="Įprastas 5 3 2 6 2 3" xfId="2775" xr:uid="{3F6742B9-8440-4C93-897E-99CC1DC2ABA3}"/>
    <cellStyle name="Įprastas 5 3 2 6 2 3 2" xfId="5367" xr:uid="{6C2A2D60-BF36-4BC3-A847-A7797A2BF44E}"/>
    <cellStyle name="Įprastas 5 3 2 6 2 3_8 priedas" xfId="9505" xr:uid="{13483514-1D53-4505-9C9B-792BF0B5C23A}"/>
    <cellStyle name="Įprastas 5 3 2 6 2 4" xfId="7095" xr:uid="{0A3F427C-DC3F-4951-93FB-5E751E4A691F}"/>
    <cellStyle name="Įprastas 5 3 2 6 2 5" xfId="3639" xr:uid="{567539A4-20F0-48D9-A960-3FB2FAC31545}"/>
    <cellStyle name="Įprastas 5 3 2 6 2_8 priedas" xfId="9503" xr:uid="{14430BD5-A18A-4B61-A6E4-D4A3E920139A}"/>
    <cellStyle name="Įprastas 5 3 2 6 3" xfId="1833" xr:uid="{BCA376C2-3A15-4996-8955-253E6938505A}"/>
    <cellStyle name="Įprastas 5 3 2 6 3 2" xfId="5904" xr:uid="{ECB912D8-A0E0-494F-85F7-F9EE85CA591E}"/>
    <cellStyle name="Įprastas 5 3 2 6 3 3" xfId="7632" xr:uid="{AB1CE44C-3E9A-42E0-B484-7275751BD66E}"/>
    <cellStyle name="Įprastas 5 3 2 6 3 4" xfId="4176" xr:uid="{202DA00F-1B14-4227-8E64-5E17400E3104}"/>
    <cellStyle name="Įprastas 5 3 2 6 3_8 priedas" xfId="9506" xr:uid="{CB65C671-178A-4025-B4C2-ACA1082378BA}"/>
    <cellStyle name="Įprastas 5 3 2 6 4" xfId="2448" xr:uid="{107629CD-83E8-4354-81C2-9357D4E3540E}"/>
    <cellStyle name="Įprastas 5 3 2 6 4 2" xfId="5040" xr:uid="{BB022976-D958-4B39-A353-586A11033777}"/>
    <cellStyle name="Įprastas 5 3 2 6 4_8 priedas" xfId="9507" xr:uid="{0B85A1D8-4F4A-4720-B38F-56BF51565BBF}"/>
    <cellStyle name="Įprastas 5 3 2 6 5" xfId="6768" xr:uid="{C1051BE8-D963-4C3D-BF6E-B69F63B32545}"/>
    <cellStyle name="Įprastas 5 3 2 6 6" xfId="3312" xr:uid="{F620B074-63C5-4AC2-A2E2-8C3983EBA26D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 2 2" xfId="1834" xr:uid="{EEA43AE6-98F9-4F94-A6D6-7DA8061EE162}"/>
    <cellStyle name="Įprastas 5 3 2 7 2 2 2" xfId="6375" xr:uid="{642ECFB5-1981-4BEC-BB75-B4B1ACBDC54E}"/>
    <cellStyle name="Įprastas 5 3 2 7 2 2 3" xfId="8103" xr:uid="{75F46EFF-5253-4500-9B36-662C11234AB6}"/>
    <cellStyle name="Įprastas 5 3 2 7 2 2 4" xfId="4647" xr:uid="{C6437272-1AD6-4065-B08A-AEF8A5CDB755}"/>
    <cellStyle name="Įprastas 5 3 2 7 2 2_8 priedas" xfId="9509" xr:uid="{49C3C237-4BA0-4E40-9BE4-71152ED89320}"/>
    <cellStyle name="Įprastas 5 3 2 7 2 3" xfId="2919" xr:uid="{0CD74924-C42A-4DA5-AB64-92D85F1868D8}"/>
    <cellStyle name="Įprastas 5 3 2 7 2 3 2" xfId="5511" xr:uid="{8C8C5026-0A9E-44B5-8EF8-22A070A1F592}"/>
    <cellStyle name="Įprastas 5 3 2 7 2 3_8 priedas" xfId="9510" xr:uid="{028F9773-4905-425C-83AE-9E3943C3E699}"/>
    <cellStyle name="Įprastas 5 3 2 7 2 4" xfId="7239" xr:uid="{BE9DB81A-A387-498B-A7D7-D5B80DE620B7}"/>
    <cellStyle name="Įprastas 5 3 2 7 2 5" xfId="3783" xr:uid="{77239E42-A2C1-4602-85A1-CA91E27FAB70}"/>
    <cellStyle name="Įprastas 5 3 2 7 2_8 priedas" xfId="9508" xr:uid="{CBE24C45-D08C-4722-A161-52B7C067F926}"/>
    <cellStyle name="Įprastas 5 3 2 7 3" xfId="1835" xr:uid="{4F664094-0C49-4E12-8DB5-80E44CCE384A}"/>
    <cellStyle name="Įprastas 5 3 2 7 3 2" xfId="5905" xr:uid="{35E8EA72-8E87-486C-A224-98BF5C20ABF8}"/>
    <cellStyle name="Įprastas 5 3 2 7 3 3" xfId="7633" xr:uid="{BB9079B2-A49C-4203-ABE2-66D659CEAE84}"/>
    <cellStyle name="Įprastas 5 3 2 7 3 4" xfId="4177" xr:uid="{954B1A82-CBD8-4A41-94CC-88F4AE01B543}"/>
    <cellStyle name="Įprastas 5 3 2 7 3_8 priedas" xfId="9511" xr:uid="{C02D71B5-ECE6-4406-B382-EA80A67006A5}"/>
    <cellStyle name="Įprastas 5 3 2 7 4" xfId="2449" xr:uid="{F07AE68A-4D24-442D-BF16-8DDDF1842D43}"/>
    <cellStyle name="Įprastas 5 3 2 7 4 2" xfId="5041" xr:uid="{A19FAECA-9D73-4F96-9446-8E105D98EE72}"/>
    <cellStyle name="Įprastas 5 3 2 7 4_8 priedas" xfId="9512" xr:uid="{15D85A5F-BE73-4434-96F4-520DBDE783A2}"/>
    <cellStyle name="Įprastas 5 3 2 7 5" xfId="6769" xr:uid="{71530502-AE4D-4082-9314-8B27F9FBAB85}"/>
    <cellStyle name="Įprastas 5 3 2 7 6" xfId="3313" xr:uid="{C2C3F693-8A6D-4623-A508-27D2277C4C96}"/>
    <cellStyle name="Įprastas 5 3 2 7_8 priedas" xfId="1246" xr:uid="{00000000-0005-0000-0000-000005030000}"/>
    <cellStyle name="Įprastas 5 3 2 8" xfId="483" xr:uid="{00000000-0005-0000-0000-000006030000}"/>
    <cellStyle name="Įprastas 5 3 2 8 2" xfId="1836" xr:uid="{CBF62CB4-9DA1-4D43-8A7C-4F6DA3EAD829}"/>
    <cellStyle name="Įprastas 5 3 2 8 2 2" xfId="6087" xr:uid="{750CE5EC-B9B2-4E67-98D5-26F9D7898473}"/>
    <cellStyle name="Įprastas 5 3 2 8 2 3" xfId="7815" xr:uid="{4B06F359-8063-4B4D-ACEE-E92CA15EA5DC}"/>
    <cellStyle name="Įprastas 5 3 2 8 2 4" xfId="4359" xr:uid="{353005B3-6100-49FD-816C-B0656AE08670}"/>
    <cellStyle name="Įprastas 5 3 2 8 2_8 priedas" xfId="9514" xr:uid="{0E7A952D-9293-46C3-8792-603472AB4FD5}"/>
    <cellStyle name="Įprastas 5 3 2 8 3" xfId="2631" xr:uid="{453C07BB-CC3E-42CA-94AC-46B6684F6D69}"/>
    <cellStyle name="Įprastas 5 3 2 8 3 2" xfId="5223" xr:uid="{2E9F46D8-274B-4E65-9936-7C431B5C2D21}"/>
    <cellStyle name="Įprastas 5 3 2 8 3_8 priedas" xfId="9515" xr:uid="{3CD3BAAB-8598-48CF-AF07-E22C1A6F84C8}"/>
    <cellStyle name="Įprastas 5 3 2 8 4" xfId="6951" xr:uid="{9446D980-1AFE-4889-8411-824C5A3C52C8}"/>
    <cellStyle name="Įprastas 5 3 2 8 5" xfId="3495" xr:uid="{B378719C-89E7-4027-9CC0-8B773398E93F}"/>
    <cellStyle name="Įprastas 5 3 2 8_8 priedas" xfId="9513" xr:uid="{0553ED4A-B1FB-4F66-8883-0F6DC3090FE3}"/>
    <cellStyle name="Įprastas 5 3 2 9" xfId="1837" xr:uid="{4F358487-4560-4177-AAAF-2E275B117CA5}"/>
    <cellStyle name="Įprastas 5 3 2 9 2" xfId="5655" xr:uid="{BD20C453-71D6-4281-8BB9-7E8E9632B424}"/>
    <cellStyle name="Įprastas 5 3 2 9 3" xfId="7383" xr:uid="{3C4A0092-1E24-4BD0-BE00-B8423033F0C8}"/>
    <cellStyle name="Įprastas 5 3 2 9 4" xfId="3927" xr:uid="{F134D4DF-E238-4946-81E9-E2F09B2E51A2}"/>
    <cellStyle name="Įprastas 5 3 2 9_8 priedas" xfId="9516" xr:uid="{45143245-FA3B-4D91-83AD-8D53D8E33980}"/>
    <cellStyle name="Įprastas 5 3 2_8 priedas" xfId="249" xr:uid="{00000000-0005-0000-0000-000007030000}"/>
    <cellStyle name="Įprastas 5 3 3" xfId="285" xr:uid="{00000000-0005-0000-0000-000008030000}"/>
    <cellStyle name="Įprastas 5 3 3 10" xfId="6770" xr:uid="{C1A7837B-A5C4-4608-AB59-17F7907422A6}"/>
    <cellStyle name="Įprastas 5 3 3 11" xfId="3314" xr:uid="{A59D54BF-63FB-4446-ADB6-E94EA4997764}"/>
    <cellStyle name="Įprastas 5 3 3 2" xfId="286" xr:uid="{00000000-0005-0000-0000-000009030000}"/>
    <cellStyle name="Įprastas 5 3 3 2 10" xfId="3315" xr:uid="{1B67E457-7577-40FD-B038-0002F80D382C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 2 2" xfId="1838" xr:uid="{2DC1EAFC-46F5-4132-BD56-8B220AFC8FAA}"/>
    <cellStyle name="Įprastas 5 3 3 2 2 2 2 2 2" xfId="6311" xr:uid="{9622B4F7-766E-4BF7-8D56-47FB5A4E843B}"/>
    <cellStyle name="Įprastas 5 3 3 2 2 2 2 2 3" xfId="8039" xr:uid="{6CC5D575-C1B6-44B8-8EBA-F0609ECAAA93}"/>
    <cellStyle name="Įprastas 5 3 3 2 2 2 2 2 4" xfId="4583" xr:uid="{99F61143-0828-4610-BC9E-AFEC6569A37A}"/>
    <cellStyle name="Įprastas 5 3 3 2 2 2 2 2_8 priedas" xfId="9518" xr:uid="{985DE749-3693-4033-833D-2039404B982C}"/>
    <cellStyle name="Įprastas 5 3 3 2 2 2 2 3" xfId="2855" xr:uid="{52699DF3-70CA-4D0A-AD29-FAF8ACE47F44}"/>
    <cellStyle name="Įprastas 5 3 3 2 2 2 2 3 2" xfId="5447" xr:uid="{4DF7F876-6439-4CE5-B9B4-0E7BAB5FFCCF}"/>
    <cellStyle name="Įprastas 5 3 3 2 2 2 2 3_8 priedas" xfId="9519" xr:uid="{EDE0D052-EF6D-447E-B9AE-C4ED40D75559}"/>
    <cellStyle name="Įprastas 5 3 3 2 2 2 2 4" xfId="7175" xr:uid="{A77E8AF6-7952-494F-A47A-6296522EF4F0}"/>
    <cellStyle name="Įprastas 5 3 3 2 2 2 2 5" xfId="3719" xr:uid="{B054075A-E84C-49BC-8AD8-EF1135A789A3}"/>
    <cellStyle name="Įprastas 5 3 3 2 2 2 2_8 priedas" xfId="9517" xr:uid="{32F85BD4-0F2F-496D-93C1-159BEBC7860F}"/>
    <cellStyle name="Įprastas 5 3 3 2 2 2 3" xfId="1839" xr:uid="{CCDB710B-DA40-4C1F-9B18-89BD35713921}"/>
    <cellStyle name="Įprastas 5 3 3 2 2 2 3 2" xfId="5909" xr:uid="{6D9D8D61-BF79-4ADC-A80C-AEA636AC99DA}"/>
    <cellStyle name="Įprastas 5 3 3 2 2 2 3 3" xfId="7637" xr:uid="{EFFFA444-7983-4ED8-8906-BB304FEA7CBC}"/>
    <cellStyle name="Įprastas 5 3 3 2 2 2 3 4" xfId="4181" xr:uid="{6484850B-B8EF-4CC3-86A4-C5BCD10B1552}"/>
    <cellStyle name="Įprastas 5 3 3 2 2 2 3_8 priedas" xfId="9520" xr:uid="{D6BA6EBF-8C23-4316-982D-8ED62C7F6C63}"/>
    <cellStyle name="Įprastas 5 3 3 2 2 2 4" xfId="2453" xr:uid="{4CA3F0D3-EAA4-4B54-AF32-5A17D0773BD0}"/>
    <cellStyle name="Įprastas 5 3 3 2 2 2 4 2" xfId="5045" xr:uid="{D5FB0E8A-502A-4535-A683-9B103AE1AC96}"/>
    <cellStyle name="Įprastas 5 3 3 2 2 2 4_8 priedas" xfId="9521" xr:uid="{16DF62AD-31DC-4B06-858F-4429234ED58F}"/>
    <cellStyle name="Įprastas 5 3 3 2 2 2 5" xfId="6773" xr:uid="{92EFF4A8-D22F-4472-A9A2-C5FABFD6E873}"/>
    <cellStyle name="Įprastas 5 3 3 2 2 2 6" xfId="3317" xr:uid="{EB0F1C49-1EE2-4444-B40B-B3868CBFF6ED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 2 2" xfId="1840" xr:uid="{D97ACA46-1DEF-4BAD-ABAC-57176565C16B}"/>
    <cellStyle name="Įprastas 5 3 3 2 2 3 2 2 2" xfId="6455" xr:uid="{D1862AE1-D904-4165-A8D4-49CF0F5B3A6A}"/>
    <cellStyle name="Įprastas 5 3 3 2 2 3 2 2 3" xfId="8183" xr:uid="{DDA7A413-8D99-4C47-AEB9-F1F1061C0680}"/>
    <cellStyle name="Įprastas 5 3 3 2 2 3 2 2 4" xfId="4727" xr:uid="{3393CC8C-4B2C-4B86-9848-61A26D9A07F6}"/>
    <cellStyle name="Įprastas 5 3 3 2 2 3 2 2_8 priedas" xfId="9523" xr:uid="{36A440BE-7541-4E6B-918A-D37B10C2066E}"/>
    <cellStyle name="Įprastas 5 3 3 2 2 3 2 3" xfId="2999" xr:uid="{222773B5-C7B3-4331-86EC-E8F593E7E148}"/>
    <cellStyle name="Įprastas 5 3 3 2 2 3 2 3 2" xfId="5591" xr:uid="{697E62E5-0B63-4C4D-B7B1-8B0979EC1B07}"/>
    <cellStyle name="Įprastas 5 3 3 2 2 3 2 3_8 priedas" xfId="9524" xr:uid="{FB87ED2C-3488-4D4F-9B8B-554D00583E86}"/>
    <cellStyle name="Įprastas 5 3 3 2 2 3 2 4" xfId="7319" xr:uid="{34C65FE1-292C-49C2-8985-9C69C6E9F54F}"/>
    <cellStyle name="Įprastas 5 3 3 2 2 3 2 5" xfId="3863" xr:uid="{C2BCC903-6E95-4843-93C0-C8D76BC46B46}"/>
    <cellStyle name="Įprastas 5 3 3 2 2 3 2_8 priedas" xfId="9522" xr:uid="{8EF80C24-789D-47DA-93EE-C976ED1006FC}"/>
    <cellStyle name="Įprastas 5 3 3 2 2 3 3" xfId="1841" xr:uid="{2ACEFCD5-5F5B-4224-82F6-F1C4FA880BAB}"/>
    <cellStyle name="Įprastas 5 3 3 2 2 3 3 2" xfId="5910" xr:uid="{BC7879C7-A894-4A97-BB88-310B0E1AC45A}"/>
    <cellStyle name="Įprastas 5 3 3 2 2 3 3 3" xfId="7638" xr:uid="{06D9555D-713F-44C8-935A-DDCFD8463AE2}"/>
    <cellStyle name="Įprastas 5 3 3 2 2 3 3 4" xfId="4182" xr:uid="{C56E428A-E651-4F80-A39B-9DB54AD4070D}"/>
    <cellStyle name="Įprastas 5 3 3 2 2 3 3_8 priedas" xfId="9525" xr:uid="{5DB036BA-C731-4160-8BCD-CBFB2E083CA4}"/>
    <cellStyle name="Įprastas 5 3 3 2 2 3 4" xfId="2454" xr:uid="{F0746571-BA32-41E0-8448-B427814FA9AF}"/>
    <cellStyle name="Įprastas 5 3 3 2 2 3 4 2" xfId="5046" xr:uid="{9B25CECF-DFD1-4840-A1E1-A3ABA82AFBBD}"/>
    <cellStyle name="Įprastas 5 3 3 2 2 3 4_8 priedas" xfId="9526" xr:uid="{4DB76E3E-6643-4B37-99BC-8E7A7A9468F8}"/>
    <cellStyle name="Įprastas 5 3 3 2 2 3 5" xfId="6774" xr:uid="{B4AA6E21-F3D7-4C5F-9660-2DDB58F880F5}"/>
    <cellStyle name="Įprastas 5 3 3 2 2 3 6" xfId="3318" xr:uid="{C0FEBE00-0E94-4A47-B9A7-02730A90E1EA}"/>
    <cellStyle name="Įprastas 5 3 3 2 2 3_8 priedas" xfId="1180" xr:uid="{00000000-0005-0000-0000-000010030000}"/>
    <cellStyle name="Įprastas 5 3 3 2 2 4" xfId="563" xr:uid="{00000000-0005-0000-0000-000011030000}"/>
    <cellStyle name="Įprastas 5 3 3 2 2 4 2" xfId="1842" xr:uid="{9E6FA43D-A4D2-4297-AC9E-92C07D4CCEA0}"/>
    <cellStyle name="Įprastas 5 3 3 2 2 4 2 2" xfId="6167" xr:uid="{0EAA25C1-94EA-4EDB-8660-CF611485EF7A}"/>
    <cellStyle name="Įprastas 5 3 3 2 2 4 2 3" xfId="7895" xr:uid="{1A9FDE98-E39C-41AF-8333-220680A6C94C}"/>
    <cellStyle name="Įprastas 5 3 3 2 2 4 2 4" xfId="4439" xr:uid="{1DB30449-0110-4E6A-A3E1-EE164BFF4EB8}"/>
    <cellStyle name="Įprastas 5 3 3 2 2 4 2_8 priedas" xfId="9528" xr:uid="{3CCDC2C8-E200-406C-8905-4EFB3E8CEF82}"/>
    <cellStyle name="Įprastas 5 3 3 2 2 4 3" xfId="2711" xr:uid="{BA6AD65F-1EE9-40FA-AABE-911B9E145374}"/>
    <cellStyle name="Įprastas 5 3 3 2 2 4 3 2" xfId="5303" xr:uid="{82B500EF-F555-4E0D-83B6-57717580C364}"/>
    <cellStyle name="Įprastas 5 3 3 2 2 4 3_8 priedas" xfId="9529" xr:uid="{588E2C81-6F19-4AA3-9EDB-054694F0DE41}"/>
    <cellStyle name="Įprastas 5 3 3 2 2 4 4" xfId="7031" xr:uid="{DF5B2D06-ECA1-4A57-B0C9-BB98243F7229}"/>
    <cellStyle name="Įprastas 5 3 3 2 2 4 5" xfId="3575" xr:uid="{D0BB72EA-7180-428F-AFF9-DF97CFE6467E}"/>
    <cellStyle name="Įprastas 5 3 3 2 2 4_8 priedas" xfId="9527" xr:uid="{B1773254-1635-4672-BF26-8D0104EAFA8F}"/>
    <cellStyle name="Įprastas 5 3 3 2 2 5" xfId="1843" xr:uid="{9D4D6F6D-6380-4B06-8B07-4880D92272D3}"/>
    <cellStyle name="Įprastas 5 3 3 2 2 5 2" xfId="5908" xr:uid="{1A4968E7-153C-4A56-B31E-09105A6D5CE2}"/>
    <cellStyle name="Įprastas 5 3 3 2 2 5 3" xfId="7636" xr:uid="{16E65308-E253-45E4-A392-79CA54E9D6DB}"/>
    <cellStyle name="Įprastas 5 3 3 2 2 5 4" xfId="4180" xr:uid="{2C16EBA3-D911-4FD0-9B6A-B227B5AF7A40}"/>
    <cellStyle name="Įprastas 5 3 3 2 2 5_8 priedas" xfId="9530" xr:uid="{1D614EF7-B625-4B97-BD4F-90C19F6EE421}"/>
    <cellStyle name="Įprastas 5 3 3 2 2 6" xfId="2452" xr:uid="{50B12770-AFD0-4E12-AB68-15369D0DB5C0}"/>
    <cellStyle name="Įprastas 5 3 3 2 2 6 2" xfId="5044" xr:uid="{A125085C-FB9B-4C6F-BA7C-F93C8D9D7CE4}"/>
    <cellStyle name="Įprastas 5 3 3 2 2 6_8 priedas" xfId="9531" xr:uid="{33467CA5-8FD9-4889-AB30-6E28C86FD162}"/>
    <cellStyle name="Įprastas 5 3 3 2 2 7" xfId="6772" xr:uid="{4733F2AB-8C00-4D42-B2AD-BF3F5242CB22}"/>
    <cellStyle name="Įprastas 5 3 3 2 2 8" xfId="3316" xr:uid="{46313F92-36FB-4F83-B6E1-F6427201718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 2 2" xfId="1844" xr:uid="{3C3C25D0-B91F-4106-A30C-5828FB76780B}"/>
    <cellStyle name="Įprastas 5 3 3 2 3 2 2 2 2" xfId="6359" xr:uid="{6E4AB3DC-C026-46F2-AFA2-DC0B0FBFB12F}"/>
    <cellStyle name="Įprastas 5 3 3 2 3 2 2 2 3" xfId="8087" xr:uid="{12DECE46-4811-408F-A87F-B3D29E7E496F}"/>
    <cellStyle name="Įprastas 5 3 3 2 3 2 2 2 4" xfId="4631" xr:uid="{BD7A43DF-EB18-4B6F-8B7A-5C6498FE9172}"/>
    <cellStyle name="Įprastas 5 3 3 2 3 2 2 2_8 priedas" xfId="9533" xr:uid="{A185012D-6656-4E24-85E0-B3C71580D940}"/>
    <cellStyle name="Įprastas 5 3 3 2 3 2 2 3" xfId="2903" xr:uid="{78E26D03-56CC-4C99-ACD1-B24C8EB502D1}"/>
    <cellStyle name="Įprastas 5 3 3 2 3 2 2 3 2" xfId="5495" xr:uid="{5935C17B-B1E1-4DF4-9655-80851D2B6451}"/>
    <cellStyle name="Įprastas 5 3 3 2 3 2 2 3_8 priedas" xfId="9534" xr:uid="{1B8D93CC-26ED-4623-96EA-4B799A76A0FC}"/>
    <cellStyle name="Įprastas 5 3 3 2 3 2 2 4" xfId="7223" xr:uid="{5EA1A50C-483C-47CA-8B02-DF8CBFFC1462}"/>
    <cellStyle name="Įprastas 5 3 3 2 3 2 2 5" xfId="3767" xr:uid="{59308F6C-DF2B-4042-9B7C-2757D2960004}"/>
    <cellStyle name="Įprastas 5 3 3 2 3 2 2_8 priedas" xfId="9532" xr:uid="{C2FB24FE-A24B-4ADA-9AB6-0A664F16D353}"/>
    <cellStyle name="Įprastas 5 3 3 2 3 2 3" xfId="1845" xr:uid="{C3FEF74A-760B-4477-BABD-34E5E71D6578}"/>
    <cellStyle name="Įprastas 5 3 3 2 3 2 3 2" xfId="5912" xr:uid="{E1B0A680-D3A7-468D-BF88-4B4DD7A7D725}"/>
    <cellStyle name="Įprastas 5 3 3 2 3 2 3 3" xfId="7640" xr:uid="{A9F98C72-C496-4414-8847-336102412834}"/>
    <cellStyle name="Įprastas 5 3 3 2 3 2 3 4" xfId="4184" xr:uid="{D6481688-E51C-4C91-9D47-04973AB7CE0E}"/>
    <cellStyle name="Įprastas 5 3 3 2 3 2 3_8 priedas" xfId="9535" xr:uid="{7A76E35A-46F5-43FD-91CB-E97ADAE9062C}"/>
    <cellStyle name="Įprastas 5 3 3 2 3 2 4" xfId="2456" xr:uid="{5027A89A-510C-4731-9AB2-D00D21D6730A}"/>
    <cellStyle name="Įprastas 5 3 3 2 3 2 4 2" xfId="5048" xr:uid="{94BF2124-3794-46C7-9A43-59A403058609}"/>
    <cellStyle name="Įprastas 5 3 3 2 3 2 4_8 priedas" xfId="9536" xr:uid="{3F35C1B2-7330-4322-9676-1D607F9EAEFC}"/>
    <cellStyle name="Įprastas 5 3 3 2 3 2 5" xfId="6776" xr:uid="{96D43221-BD7D-421F-BC8D-876FAD12F46F}"/>
    <cellStyle name="Įprastas 5 3 3 2 3 2 6" xfId="3320" xr:uid="{8E3E97D0-5296-425C-87BE-B91F5CDDFDC3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 2 2" xfId="1846" xr:uid="{C5EB8004-C271-4A3E-AE09-8E9E765AC469}"/>
    <cellStyle name="Įprastas 5 3 3 2 3 3 2 2 2" xfId="6503" xr:uid="{E83DD42C-59E2-403B-B4EE-618E528FE8EA}"/>
    <cellStyle name="Įprastas 5 3 3 2 3 3 2 2 3" xfId="8231" xr:uid="{1E9BDDEB-75C6-4795-AD3F-621EC6EACB14}"/>
    <cellStyle name="Įprastas 5 3 3 2 3 3 2 2 4" xfId="4775" xr:uid="{44D90459-D21C-4E7F-A486-2783C67B5F82}"/>
    <cellStyle name="Įprastas 5 3 3 2 3 3 2 2_8 priedas" xfId="9538" xr:uid="{665FAA7D-0E68-432C-93E3-D415A0EC5D29}"/>
    <cellStyle name="Įprastas 5 3 3 2 3 3 2 3" xfId="3047" xr:uid="{0A20B035-D278-4F1B-9147-51D53F60CE6D}"/>
    <cellStyle name="Įprastas 5 3 3 2 3 3 2 3 2" xfId="5639" xr:uid="{7CCD0CF3-EB0A-4577-B10C-8CE8A2ABA76F}"/>
    <cellStyle name="Įprastas 5 3 3 2 3 3 2 3_8 priedas" xfId="9539" xr:uid="{6B66F57D-52FE-4BDD-8CCD-C95C104F8F4E}"/>
    <cellStyle name="Įprastas 5 3 3 2 3 3 2 4" xfId="7367" xr:uid="{925BBE5B-3866-466E-A611-0B8EE88EDF79}"/>
    <cellStyle name="Įprastas 5 3 3 2 3 3 2 5" xfId="3911" xr:uid="{44FC50FC-AA8B-48DD-BAD0-83DE5A88BC60}"/>
    <cellStyle name="Įprastas 5 3 3 2 3 3 2_8 priedas" xfId="9537" xr:uid="{53A2D85A-2720-48D9-A750-A7DFCFDB4D46}"/>
    <cellStyle name="Įprastas 5 3 3 2 3 3 3" xfId="1847" xr:uid="{9F58CAC2-869F-4DAD-A5C7-BE00E7DFDD5C}"/>
    <cellStyle name="Įprastas 5 3 3 2 3 3 3 2" xfId="5913" xr:uid="{6DB025CB-7551-4BBB-8EA8-B763FF7DF0FF}"/>
    <cellStyle name="Įprastas 5 3 3 2 3 3 3 3" xfId="7641" xr:uid="{F24DB0F9-605B-40D5-84BD-2E66EA8D67FD}"/>
    <cellStyle name="Įprastas 5 3 3 2 3 3 3 4" xfId="4185" xr:uid="{C2AD5A21-C772-445E-B270-7BECDD2CABE4}"/>
    <cellStyle name="Įprastas 5 3 3 2 3 3 3_8 priedas" xfId="9540" xr:uid="{174D7B52-B2DA-4DD5-A0AD-902C80E1B298}"/>
    <cellStyle name="Įprastas 5 3 3 2 3 3 4" xfId="2457" xr:uid="{231CC879-C53C-4E9A-B60C-EEE4F27E72B3}"/>
    <cellStyle name="Įprastas 5 3 3 2 3 3 4 2" xfId="5049" xr:uid="{750A7429-BF06-402D-A64A-EC90FEC9C521}"/>
    <cellStyle name="Įprastas 5 3 3 2 3 3 4_8 priedas" xfId="9541" xr:uid="{7319EBD0-7592-4D0D-A500-D3BBA83D1094}"/>
    <cellStyle name="Įprastas 5 3 3 2 3 3 5" xfId="6777" xr:uid="{8701C230-CF57-453F-81FB-A8CEC466DC92}"/>
    <cellStyle name="Įprastas 5 3 3 2 3 3 6" xfId="3321" xr:uid="{3318D7B7-A5AB-434A-90A4-BF9AC1DB8755}"/>
    <cellStyle name="Įprastas 5 3 3 2 3 3_8 priedas" xfId="1132" xr:uid="{00000000-0005-0000-0000-000019030000}"/>
    <cellStyle name="Įprastas 5 3 3 2 3 4" xfId="611" xr:uid="{00000000-0005-0000-0000-00001A030000}"/>
    <cellStyle name="Įprastas 5 3 3 2 3 4 2" xfId="1848" xr:uid="{9004B500-5E14-4E85-B947-E13764BB0190}"/>
    <cellStyle name="Įprastas 5 3 3 2 3 4 2 2" xfId="6215" xr:uid="{6652A13A-BAED-4CC9-AFC5-025CA6F64292}"/>
    <cellStyle name="Įprastas 5 3 3 2 3 4 2 3" xfId="7943" xr:uid="{E7A1C4E8-AF3A-4C91-B6B7-D686AA0B8E46}"/>
    <cellStyle name="Įprastas 5 3 3 2 3 4 2 4" xfId="4487" xr:uid="{A3394C80-583F-4203-94BF-E29046071555}"/>
    <cellStyle name="Įprastas 5 3 3 2 3 4 2_8 priedas" xfId="9543" xr:uid="{5BB1B543-04E8-4C9A-815C-362115253EC9}"/>
    <cellStyle name="Įprastas 5 3 3 2 3 4 3" xfId="2759" xr:uid="{4E418CD5-BD29-4500-842C-E3AA9519E79D}"/>
    <cellStyle name="Įprastas 5 3 3 2 3 4 3 2" xfId="5351" xr:uid="{F01F52EC-E59B-4EC1-B243-05DA7C0F0446}"/>
    <cellStyle name="Įprastas 5 3 3 2 3 4 3_8 priedas" xfId="9544" xr:uid="{00541EEC-05AF-41F7-BDD7-046997CBE809}"/>
    <cellStyle name="Įprastas 5 3 3 2 3 4 4" xfId="7079" xr:uid="{F3AFDC08-53AE-4C90-8629-E560A87DDC68}"/>
    <cellStyle name="Įprastas 5 3 3 2 3 4 5" xfId="3623" xr:uid="{AB450B7D-B8CE-44C9-BF2A-BD485E810509}"/>
    <cellStyle name="Įprastas 5 3 3 2 3 4_8 priedas" xfId="9542" xr:uid="{5B5D4812-FDFA-45C5-BE8D-4A2AD0AAAE28}"/>
    <cellStyle name="Įprastas 5 3 3 2 3 5" xfId="1849" xr:uid="{FC1876B1-7760-48F7-89C4-88532487D069}"/>
    <cellStyle name="Įprastas 5 3 3 2 3 5 2" xfId="5911" xr:uid="{547B1D80-B8A6-454B-9828-E7922F4EA9E1}"/>
    <cellStyle name="Įprastas 5 3 3 2 3 5 3" xfId="7639" xr:uid="{EC861DDE-D3A0-4460-AEC8-8142776B7023}"/>
    <cellStyle name="Įprastas 5 3 3 2 3 5 4" xfId="4183" xr:uid="{3415CBC7-AF4B-4300-843E-1FB9056810B8}"/>
    <cellStyle name="Įprastas 5 3 3 2 3 5_8 priedas" xfId="9545" xr:uid="{6B633BA7-2FCD-42E3-85E0-D4323D43B1E9}"/>
    <cellStyle name="Įprastas 5 3 3 2 3 6" xfId="2455" xr:uid="{CA390912-2B68-4CE6-8351-1768A61CEAF3}"/>
    <cellStyle name="Įprastas 5 3 3 2 3 6 2" xfId="5047" xr:uid="{EE1D70A9-051C-4539-8756-28FF8C5AF661}"/>
    <cellStyle name="Įprastas 5 3 3 2 3 6_8 priedas" xfId="9546" xr:uid="{80AEC321-025A-474B-9319-013AC6B9F173}"/>
    <cellStyle name="Įprastas 5 3 3 2 3 7" xfId="6775" xr:uid="{4A524B71-DA16-41EC-A7E0-A14EE582D67F}"/>
    <cellStyle name="Įprastas 5 3 3 2 3 8" xfId="3319" xr:uid="{037CDF8B-A287-48B6-AE3F-77AE43299C18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 2 2" xfId="1850" xr:uid="{4CA7AC1E-C76F-438B-B07B-0B8244A98744}"/>
    <cellStyle name="Įprastas 5 3 3 2 4 2 2 2" xfId="6263" xr:uid="{9AB241F9-C658-4E5B-9B2B-26C0514E86CF}"/>
    <cellStyle name="Įprastas 5 3 3 2 4 2 2 3" xfId="7991" xr:uid="{21A92A0D-11B4-4CA4-BDF7-E56EA78E9C75}"/>
    <cellStyle name="Įprastas 5 3 3 2 4 2 2 4" xfId="4535" xr:uid="{7AC444ED-4C05-4543-A065-1A889CC0B6AB}"/>
    <cellStyle name="Įprastas 5 3 3 2 4 2 2_8 priedas" xfId="9548" xr:uid="{31B45644-999F-489D-8A44-5CD4526AC85F}"/>
    <cellStyle name="Įprastas 5 3 3 2 4 2 3" xfId="2807" xr:uid="{39116DDD-13B9-4DDB-8C12-6AE55A7A8821}"/>
    <cellStyle name="Įprastas 5 3 3 2 4 2 3 2" xfId="5399" xr:uid="{2FFE240D-641E-4140-9A37-161964350881}"/>
    <cellStyle name="Įprastas 5 3 3 2 4 2 3_8 priedas" xfId="9549" xr:uid="{8C304F8F-6EF6-4B1C-9545-31F1030BF441}"/>
    <cellStyle name="Įprastas 5 3 3 2 4 2 4" xfId="7127" xr:uid="{2F8A6D89-9EA3-45C6-9248-EBD75D1B87FC}"/>
    <cellStyle name="Įprastas 5 3 3 2 4 2 5" xfId="3671" xr:uid="{E61C5217-3832-4EB6-A71F-5CBA259DEA2E}"/>
    <cellStyle name="Įprastas 5 3 3 2 4 2_8 priedas" xfId="9547" xr:uid="{A8E68033-B267-4FA2-893D-946A70B181A1}"/>
    <cellStyle name="Įprastas 5 3 3 2 4 3" xfId="1851" xr:uid="{7A74EAC4-A4F6-4D4C-989B-C5C4A74CA5DC}"/>
    <cellStyle name="Įprastas 5 3 3 2 4 3 2" xfId="5914" xr:uid="{48C40A16-2C8E-4D59-BA3A-4C1E33059A19}"/>
    <cellStyle name="Įprastas 5 3 3 2 4 3 3" xfId="7642" xr:uid="{95735254-B5C3-47BD-87AB-E7848273139E}"/>
    <cellStyle name="Įprastas 5 3 3 2 4 3 4" xfId="4186" xr:uid="{FCC6CDE1-26FD-41A0-96E8-CC576F723CC0}"/>
    <cellStyle name="Įprastas 5 3 3 2 4 3_8 priedas" xfId="9550" xr:uid="{14B0FE1B-BDBE-45CC-AF21-0FC131C89EF5}"/>
    <cellStyle name="Įprastas 5 3 3 2 4 4" xfId="2458" xr:uid="{1C12CD02-E411-470B-ADD8-918A353DB85D}"/>
    <cellStyle name="Įprastas 5 3 3 2 4 4 2" xfId="5050" xr:uid="{19C29DEE-AEAE-42BD-9CC0-97A1ACC4DDFF}"/>
    <cellStyle name="Įprastas 5 3 3 2 4 4_8 priedas" xfId="9551" xr:uid="{B2FDD77C-F805-41B7-9BE1-313CE6BA9DC6}"/>
    <cellStyle name="Įprastas 5 3 3 2 4 5" xfId="6778" xr:uid="{2A5164FE-B50E-43A1-9747-DAF1E47454BB}"/>
    <cellStyle name="Įprastas 5 3 3 2 4 6" xfId="3322" xr:uid="{48C8B913-63E9-4CE4-8EF6-FF63905562B4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 2 2" xfId="1852" xr:uid="{B64A4999-A43B-46A1-94E4-B673FD5A3A0D}"/>
    <cellStyle name="Įprastas 5 3 3 2 5 2 2 2" xfId="6407" xr:uid="{3D82D4A7-3A83-485E-BC70-517B9FB29358}"/>
    <cellStyle name="Įprastas 5 3 3 2 5 2 2 3" xfId="8135" xr:uid="{8668CFE1-7C32-442C-BD21-1B090555BB41}"/>
    <cellStyle name="Įprastas 5 3 3 2 5 2 2 4" xfId="4679" xr:uid="{283AD67E-EE31-44A4-9B23-DED95A0C36BA}"/>
    <cellStyle name="Įprastas 5 3 3 2 5 2 2_8 priedas" xfId="9553" xr:uid="{676BB886-67B1-4561-8BB3-728072DB21F8}"/>
    <cellStyle name="Įprastas 5 3 3 2 5 2 3" xfId="2951" xr:uid="{BC308E96-FDDF-48E2-BF36-403E9705DA37}"/>
    <cellStyle name="Įprastas 5 3 3 2 5 2 3 2" xfId="5543" xr:uid="{B1010D84-9C3D-4C6B-A9C6-0AAEFA96FFF0}"/>
    <cellStyle name="Įprastas 5 3 3 2 5 2 3_8 priedas" xfId="9554" xr:uid="{F762E136-5EF8-4E6B-8FC5-F2DFEE96849A}"/>
    <cellStyle name="Įprastas 5 3 3 2 5 2 4" xfId="7271" xr:uid="{FB7352B9-3067-44A4-97AD-E3EC4A450943}"/>
    <cellStyle name="Įprastas 5 3 3 2 5 2 5" xfId="3815" xr:uid="{A62FBEBB-6719-4847-AF9D-96D3FF065D1B}"/>
    <cellStyle name="Įprastas 5 3 3 2 5 2_8 priedas" xfId="9552" xr:uid="{57D2CF51-91E3-4EBD-B9E1-F3CC0D957B36}"/>
    <cellStyle name="Įprastas 5 3 3 2 5 3" xfId="1853" xr:uid="{76D38C50-FD45-4BDC-B31A-1842F80D0412}"/>
    <cellStyle name="Įprastas 5 3 3 2 5 3 2" xfId="5915" xr:uid="{F184A3E5-1DDF-4E53-A41B-B8C75E6D317B}"/>
    <cellStyle name="Įprastas 5 3 3 2 5 3 3" xfId="7643" xr:uid="{9DC74F4F-F1DD-425A-9FF8-69E0CDA55ACA}"/>
    <cellStyle name="Įprastas 5 3 3 2 5 3 4" xfId="4187" xr:uid="{455B4169-60D0-480E-A8FB-FAE11F8D22C9}"/>
    <cellStyle name="Įprastas 5 3 3 2 5 3_8 priedas" xfId="9555" xr:uid="{1BF1CDA2-3040-4033-B2B7-17ECAF77F313}"/>
    <cellStyle name="Įprastas 5 3 3 2 5 4" xfId="2459" xr:uid="{40E7A8F7-7502-4095-AB22-9AD846120C64}"/>
    <cellStyle name="Įprastas 5 3 3 2 5 4 2" xfId="5051" xr:uid="{03E4EBE3-8D1C-4ED5-9980-0B7D6116A990}"/>
    <cellStyle name="Įprastas 5 3 3 2 5 4_8 priedas" xfId="9556" xr:uid="{690F32B8-0508-4FBD-8719-6B792EC79605}"/>
    <cellStyle name="Įprastas 5 3 3 2 5 5" xfId="6779" xr:uid="{3E8B10A6-74F5-4648-A260-E7C46879FA62}"/>
    <cellStyle name="Įprastas 5 3 3 2 5 6" xfId="3323" xr:uid="{CF5994C2-03FB-4226-BF3E-9A5D2FB011E5}"/>
    <cellStyle name="Įprastas 5 3 3 2 5_8 priedas" xfId="955" xr:uid="{00000000-0005-0000-0000-000021030000}"/>
    <cellStyle name="Įprastas 5 3 3 2 6" xfId="515" xr:uid="{00000000-0005-0000-0000-000022030000}"/>
    <cellStyle name="Įprastas 5 3 3 2 6 2" xfId="1854" xr:uid="{1EAACBA8-45B0-4F82-B7DB-2B8A07EDD257}"/>
    <cellStyle name="Įprastas 5 3 3 2 6 2 2" xfId="6119" xr:uid="{061782FF-4BC3-4303-802F-BEBFBD10E889}"/>
    <cellStyle name="Įprastas 5 3 3 2 6 2 3" xfId="7847" xr:uid="{C5E1FD6C-CF81-4FBC-B7FE-898B446AFD64}"/>
    <cellStyle name="Įprastas 5 3 3 2 6 2 4" xfId="4391" xr:uid="{CF23EA23-B7FD-459C-84DA-C7550DCEAC20}"/>
    <cellStyle name="Įprastas 5 3 3 2 6 2_8 priedas" xfId="9558" xr:uid="{B904FCB7-85BD-4E36-81F4-1703F15A52F9}"/>
    <cellStyle name="Įprastas 5 3 3 2 6 3" xfId="2663" xr:uid="{A4B0BEAD-1B7E-4016-89A0-F6A42F7FDCF9}"/>
    <cellStyle name="Įprastas 5 3 3 2 6 3 2" xfId="5255" xr:uid="{A4ED5FFD-FAD8-4F0A-8007-F36381B34F64}"/>
    <cellStyle name="Įprastas 5 3 3 2 6 3_8 priedas" xfId="9559" xr:uid="{347BFD20-A1CA-4EC1-B618-7AC1EF5B25CB}"/>
    <cellStyle name="Įprastas 5 3 3 2 6 4" xfId="6983" xr:uid="{BA8B37C1-480A-456C-9DF8-26AAFC2AF6D3}"/>
    <cellStyle name="Įprastas 5 3 3 2 6 5" xfId="3527" xr:uid="{112DA59A-A5BB-4C11-B1A0-3B77853EF7F6}"/>
    <cellStyle name="Įprastas 5 3 3 2 6_8 priedas" xfId="9557" xr:uid="{F6D9C4D7-88E4-45F4-AA80-109651CB40F7}"/>
    <cellStyle name="Įprastas 5 3 3 2 7" xfId="1855" xr:uid="{4ECC3E82-DACF-44D7-AA80-6D1961360E0E}"/>
    <cellStyle name="Įprastas 5 3 3 2 7 2" xfId="5907" xr:uid="{32B05C08-6EC6-4791-81AF-BA8C8D9CC383}"/>
    <cellStyle name="Įprastas 5 3 3 2 7 3" xfId="7635" xr:uid="{E36FD670-674C-4AC3-A377-97BD9B1BF436}"/>
    <cellStyle name="Įprastas 5 3 3 2 7 4" xfId="4179" xr:uid="{74AF7D94-FFD5-4008-8925-D39C7DBEED61}"/>
    <cellStyle name="Įprastas 5 3 3 2 7_8 priedas" xfId="9560" xr:uid="{2A081B16-23C6-42E8-8703-D14417113128}"/>
    <cellStyle name="Įprastas 5 3 3 2 8" xfId="2451" xr:uid="{FAA9FAC9-FAAC-4751-93EE-BC1CB0B925D6}"/>
    <cellStyle name="Įprastas 5 3 3 2 8 2" xfId="5043" xr:uid="{8A2C1FE2-B75F-4B17-9718-13C8B6F3503B}"/>
    <cellStyle name="Įprastas 5 3 3 2 8_8 priedas" xfId="9561" xr:uid="{7C2F9160-F040-4605-96E3-4ADEDB9EB4EB}"/>
    <cellStyle name="Įprastas 5 3 3 2 9" xfId="6771" xr:uid="{DC67B504-BE72-42BD-B930-F2E74E69103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 2 2" xfId="1856" xr:uid="{99CE99EB-6313-4440-A4BE-F3CC297C176A}"/>
    <cellStyle name="Įprastas 5 3 3 3 2 2 2 2" xfId="6287" xr:uid="{EB66B798-450A-447E-B87E-92409431C9D1}"/>
    <cellStyle name="Įprastas 5 3 3 3 2 2 2 3" xfId="8015" xr:uid="{CC004C13-7204-467E-85B8-3AAB360A2E9E}"/>
    <cellStyle name="Įprastas 5 3 3 3 2 2 2 4" xfId="4559" xr:uid="{DC8271CE-B598-4A96-9D24-6F744E5D1840}"/>
    <cellStyle name="Įprastas 5 3 3 3 2 2 2_8 priedas" xfId="9563" xr:uid="{D5301F7F-63FF-4ECB-A975-3003310FABEE}"/>
    <cellStyle name="Įprastas 5 3 3 3 2 2 3" xfId="2831" xr:uid="{78EF5E48-2C4F-4A70-8386-BFAA49BB267E}"/>
    <cellStyle name="Įprastas 5 3 3 3 2 2 3 2" xfId="5423" xr:uid="{F0CB8791-96C1-43B8-A106-00D8297C050A}"/>
    <cellStyle name="Įprastas 5 3 3 3 2 2 3_8 priedas" xfId="9564" xr:uid="{2D107FF5-3D48-47DE-BFB6-DF08C86066E3}"/>
    <cellStyle name="Įprastas 5 3 3 3 2 2 4" xfId="7151" xr:uid="{0B721FD5-0B22-42DF-8083-D7398C16FA8A}"/>
    <cellStyle name="Įprastas 5 3 3 3 2 2 5" xfId="3695" xr:uid="{2AC41614-883D-4E6B-BB49-F1489B1B61B5}"/>
    <cellStyle name="Įprastas 5 3 3 3 2 2_8 priedas" xfId="9562" xr:uid="{BEE80953-0BFA-4401-A880-2F8B3CE1E9E7}"/>
    <cellStyle name="Įprastas 5 3 3 3 2 3" xfId="1857" xr:uid="{73CB7ED0-E9B6-4E2A-99A7-D3254228AD8E}"/>
    <cellStyle name="Įprastas 5 3 3 3 2 3 2" xfId="5917" xr:uid="{2E1CDB91-DD3D-4EFB-A1E7-C86B5653D9D2}"/>
    <cellStyle name="Įprastas 5 3 3 3 2 3 3" xfId="7645" xr:uid="{50FED7E4-D934-4D55-98D0-5446F5849E58}"/>
    <cellStyle name="Įprastas 5 3 3 3 2 3 4" xfId="4189" xr:uid="{E3F78B87-779C-43D2-BF95-1F84054FDED7}"/>
    <cellStyle name="Įprastas 5 3 3 3 2 3_8 priedas" xfId="9565" xr:uid="{15266119-C3B3-4BEB-B748-1443819E3374}"/>
    <cellStyle name="Įprastas 5 3 3 3 2 4" xfId="2461" xr:uid="{2B7E8500-83B7-4781-A32E-D93B67CB408A}"/>
    <cellStyle name="Įprastas 5 3 3 3 2 4 2" xfId="5053" xr:uid="{9D4B1346-BF8A-4D85-BD6B-C3AD6BCE127D}"/>
    <cellStyle name="Įprastas 5 3 3 3 2 4_8 priedas" xfId="9566" xr:uid="{0E541ED9-8F79-4853-9A18-367A845CA36B}"/>
    <cellStyle name="Įprastas 5 3 3 3 2 5" xfId="6781" xr:uid="{D8F6F3DC-E41C-4751-9757-365F4131209D}"/>
    <cellStyle name="Įprastas 5 3 3 3 2 6" xfId="3325" xr:uid="{6CC520B4-8B5C-41B9-AAA6-12A26772BECE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 2 2" xfId="1858" xr:uid="{9541447E-D13A-4B23-8288-F85FE3FA21FB}"/>
    <cellStyle name="Įprastas 5 3 3 3 3 2 2 2" xfId="6431" xr:uid="{4F50ED6F-5B46-4507-A019-944A050A8BB5}"/>
    <cellStyle name="Įprastas 5 3 3 3 3 2 2 3" xfId="8159" xr:uid="{E043587B-74F8-4152-90B6-2812317E0C5F}"/>
    <cellStyle name="Įprastas 5 3 3 3 3 2 2 4" xfId="4703" xr:uid="{B3CCEB55-CE95-492B-ADDA-EE4A0D5B6EE3}"/>
    <cellStyle name="Įprastas 5 3 3 3 3 2 2_8 priedas" xfId="9568" xr:uid="{197691B1-F293-494C-AF87-0C8BA27821D5}"/>
    <cellStyle name="Įprastas 5 3 3 3 3 2 3" xfId="2975" xr:uid="{1E8FA286-E622-4160-A2CC-4426FF9F6D30}"/>
    <cellStyle name="Įprastas 5 3 3 3 3 2 3 2" xfId="5567" xr:uid="{2D754BD5-69A0-4D74-9862-320EECDC976D}"/>
    <cellStyle name="Įprastas 5 3 3 3 3 2 3_8 priedas" xfId="9569" xr:uid="{519C4B8E-7634-4AF6-870F-1A4AD3877B99}"/>
    <cellStyle name="Įprastas 5 3 3 3 3 2 4" xfId="7295" xr:uid="{DF98E743-C24A-42F7-BA9A-B466A23C623C}"/>
    <cellStyle name="Įprastas 5 3 3 3 3 2 5" xfId="3839" xr:uid="{FE5E33EE-E664-495F-BFC4-3211071BD97F}"/>
    <cellStyle name="Įprastas 5 3 3 3 3 2_8 priedas" xfId="9567" xr:uid="{6AEC7F3F-9B00-41DA-870A-D6B3549F89C8}"/>
    <cellStyle name="Įprastas 5 3 3 3 3 3" xfId="1859" xr:uid="{3E3C6165-B0D6-41A6-8FBF-1E16CC05401A}"/>
    <cellStyle name="Įprastas 5 3 3 3 3 3 2" xfId="5918" xr:uid="{C75C582A-EA02-4236-9997-35AFAE2DC3D9}"/>
    <cellStyle name="Įprastas 5 3 3 3 3 3 3" xfId="7646" xr:uid="{3935865F-AB0F-4F04-B5BD-33FC383A2D91}"/>
    <cellStyle name="Įprastas 5 3 3 3 3 3 4" xfId="4190" xr:uid="{B87DBBC0-C48C-44D6-AAE3-858465BBB3EB}"/>
    <cellStyle name="Įprastas 5 3 3 3 3 3_8 priedas" xfId="9570" xr:uid="{EBA84CA0-A65E-4188-82B4-7EF2CC019E2A}"/>
    <cellStyle name="Įprastas 5 3 3 3 3 4" xfId="2462" xr:uid="{68A2FC61-EF92-4C5F-90E1-617522C24903}"/>
    <cellStyle name="Įprastas 5 3 3 3 3 4 2" xfId="5054" xr:uid="{1D02AB23-5A70-4FC4-B1ED-972128A442C3}"/>
    <cellStyle name="Įprastas 5 3 3 3 3 4_8 priedas" xfId="9571" xr:uid="{C0D2352A-BE3A-4816-8145-FB64011FABCC}"/>
    <cellStyle name="Įprastas 5 3 3 3 3 5" xfId="6782" xr:uid="{0E96B72A-A56E-4BAD-9373-66158C8A6252}"/>
    <cellStyle name="Įprastas 5 3 3 3 3 6" xfId="3326" xr:uid="{93D6882D-36DD-49E7-8085-7C4B9D5F51ED}"/>
    <cellStyle name="Įprastas 5 3 3 3 3_8 priedas" xfId="1196" xr:uid="{00000000-0005-0000-0000-00002A030000}"/>
    <cellStyle name="Įprastas 5 3 3 3 4" xfId="539" xr:uid="{00000000-0005-0000-0000-00002B030000}"/>
    <cellStyle name="Įprastas 5 3 3 3 4 2" xfId="1860" xr:uid="{0DDCA920-128C-4E23-86B5-E8468EE49996}"/>
    <cellStyle name="Įprastas 5 3 3 3 4 2 2" xfId="6143" xr:uid="{07C6AD47-DB5D-4303-9E83-573890B87E89}"/>
    <cellStyle name="Įprastas 5 3 3 3 4 2 3" xfId="7871" xr:uid="{6B62E89C-9E6F-4F8D-ACF5-91E6809D525C}"/>
    <cellStyle name="Įprastas 5 3 3 3 4 2 4" xfId="4415" xr:uid="{61B03B35-C44C-4E53-959D-E9014BF266EC}"/>
    <cellStyle name="Įprastas 5 3 3 3 4 2_8 priedas" xfId="9573" xr:uid="{3CA3A760-D4BF-422F-AE11-D5906CDAB45F}"/>
    <cellStyle name="Įprastas 5 3 3 3 4 3" xfId="2687" xr:uid="{BF24BD3D-B01A-4247-B763-2BAA93CDD7A6}"/>
    <cellStyle name="Įprastas 5 3 3 3 4 3 2" xfId="5279" xr:uid="{49BFC988-8315-4BDF-90C6-BE1B49E18EF5}"/>
    <cellStyle name="Įprastas 5 3 3 3 4 3_8 priedas" xfId="9574" xr:uid="{50DA0C81-73A3-4FAA-839A-A2B45DFF1F39}"/>
    <cellStyle name="Įprastas 5 3 3 3 4 4" xfId="7007" xr:uid="{0485B611-0B21-42DF-A98D-246B9507E5CE}"/>
    <cellStyle name="Įprastas 5 3 3 3 4 5" xfId="3551" xr:uid="{7026B844-55F0-4D46-8E8A-1137D4DC9D71}"/>
    <cellStyle name="Įprastas 5 3 3 3 4_8 priedas" xfId="9572" xr:uid="{9B7F871F-7628-4BE4-B282-BA8C56C08FFE}"/>
    <cellStyle name="Įprastas 5 3 3 3 5" xfId="1861" xr:uid="{D0C3B22A-1A35-42A8-B54A-6BED2E9CE24A}"/>
    <cellStyle name="Įprastas 5 3 3 3 5 2" xfId="5916" xr:uid="{4728B5AE-235B-4FDB-9270-7410DCBDDC69}"/>
    <cellStyle name="Įprastas 5 3 3 3 5 3" xfId="7644" xr:uid="{E0175525-1D97-48D6-85C2-722D4B039D9B}"/>
    <cellStyle name="Įprastas 5 3 3 3 5 4" xfId="4188" xr:uid="{F1D166F6-7B2C-4F08-B260-51B477E1CEEA}"/>
    <cellStyle name="Įprastas 5 3 3 3 5_8 priedas" xfId="9575" xr:uid="{258334D8-9769-4E4F-A4D9-EA88345BBC9A}"/>
    <cellStyle name="Įprastas 5 3 3 3 6" xfId="2460" xr:uid="{DDC43917-9412-4648-8A7D-4F72B66645E3}"/>
    <cellStyle name="Įprastas 5 3 3 3 6 2" xfId="5052" xr:uid="{0CD20E7F-CDC9-4F70-9CDD-71C2D5547F8B}"/>
    <cellStyle name="Įprastas 5 3 3 3 6_8 priedas" xfId="9576" xr:uid="{931EC0E8-3A2B-4896-A6C1-754E7FDEA368}"/>
    <cellStyle name="Įprastas 5 3 3 3 7" xfId="6780" xr:uid="{6A500754-83EE-424C-93F0-09C09DD82FFE}"/>
    <cellStyle name="Įprastas 5 3 3 3 8" xfId="3324" xr:uid="{C0917D24-CBA7-4404-A729-60CE8CCA85BB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 2 2" xfId="1862" xr:uid="{FABA25E7-0C13-42E6-B629-7C7F92CB546B}"/>
    <cellStyle name="Įprastas 5 3 3 4 2 2 2 2" xfId="6335" xr:uid="{ED51FF97-5870-4022-9C05-1CDFC2CAF8FC}"/>
    <cellStyle name="Įprastas 5 3 3 4 2 2 2 3" xfId="8063" xr:uid="{E0D3E252-FE71-4311-874A-8F146BACFD92}"/>
    <cellStyle name="Įprastas 5 3 3 4 2 2 2 4" xfId="4607" xr:uid="{2357E0F8-B6E5-48CD-AE8B-A084E7EB2290}"/>
    <cellStyle name="Įprastas 5 3 3 4 2 2 2_8 priedas" xfId="9578" xr:uid="{10B7E9AE-70A4-46F6-9813-3CD5F1193290}"/>
    <cellStyle name="Įprastas 5 3 3 4 2 2 3" xfId="2879" xr:uid="{799747E4-F4A7-45D9-BDEF-04A7ABFF7354}"/>
    <cellStyle name="Įprastas 5 3 3 4 2 2 3 2" xfId="5471" xr:uid="{1FA630AB-F89B-4B9C-A0F6-E9C61238BF92}"/>
    <cellStyle name="Įprastas 5 3 3 4 2 2 3_8 priedas" xfId="9579" xr:uid="{44C50B85-D433-4A7E-A78F-39247A68FDE7}"/>
    <cellStyle name="Įprastas 5 3 3 4 2 2 4" xfId="7199" xr:uid="{538B5732-0E13-4417-AC7C-6D5085BE9189}"/>
    <cellStyle name="Įprastas 5 3 3 4 2 2 5" xfId="3743" xr:uid="{B77CB9B4-95CE-408A-A4B9-757C1158F201}"/>
    <cellStyle name="Įprastas 5 3 3 4 2 2_8 priedas" xfId="9577" xr:uid="{C50C1A96-3B89-41B1-8ADD-F00D99630207}"/>
    <cellStyle name="Įprastas 5 3 3 4 2 3" xfId="1863" xr:uid="{13A9B52F-2844-4C9F-8390-0478BB85C27F}"/>
    <cellStyle name="Įprastas 5 3 3 4 2 3 2" xfId="5920" xr:uid="{D1464C9B-6DCB-49E7-8B49-1B8A962A8242}"/>
    <cellStyle name="Įprastas 5 3 3 4 2 3 3" xfId="7648" xr:uid="{3EEE2397-6EAB-4E1B-B527-F8EEF7D2AEA9}"/>
    <cellStyle name="Įprastas 5 3 3 4 2 3 4" xfId="4192" xr:uid="{CD308CCB-AA08-41E2-A926-BC9490072421}"/>
    <cellStyle name="Įprastas 5 3 3 4 2 3_8 priedas" xfId="9580" xr:uid="{6561CEFB-846D-4CF4-8016-958F9E15A24F}"/>
    <cellStyle name="Įprastas 5 3 3 4 2 4" xfId="2464" xr:uid="{6D43E38D-10BC-4BEC-820C-5DD37D20E808}"/>
    <cellStyle name="Įprastas 5 3 3 4 2 4 2" xfId="5056" xr:uid="{9FD5DA2F-F428-4AA1-ACEA-EFDF680F23F5}"/>
    <cellStyle name="Įprastas 5 3 3 4 2 4_8 priedas" xfId="9581" xr:uid="{97F117BA-6324-401E-81F1-C49085D4C938}"/>
    <cellStyle name="Įprastas 5 3 3 4 2 5" xfId="6784" xr:uid="{460DBB8F-830B-48D0-ABCC-C8BD99C69F08}"/>
    <cellStyle name="Įprastas 5 3 3 4 2 6" xfId="3328" xr:uid="{1EBEF3A1-5EEA-4143-9B43-7DD39008C661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 2 2" xfId="1864" xr:uid="{10446568-C5AA-4E1F-BADE-594B4263B792}"/>
    <cellStyle name="Įprastas 5 3 3 4 3 2 2 2" xfId="6479" xr:uid="{58787456-84F9-4033-9BDE-4A079865787B}"/>
    <cellStyle name="Įprastas 5 3 3 4 3 2 2 3" xfId="8207" xr:uid="{F49E862C-A705-4982-ABF7-DF39728F5C60}"/>
    <cellStyle name="Įprastas 5 3 3 4 3 2 2 4" xfId="4751" xr:uid="{E115CFCA-8385-442C-83FA-54A7DB063B22}"/>
    <cellStyle name="Įprastas 5 3 3 4 3 2 2_8 priedas" xfId="9583" xr:uid="{156D6F2A-2FA0-4C92-8D63-93D3A1EB307E}"/>
    <cellStyle name="Įprastas 5 3 3 4 3 2 3" xfId="3023" xr:uid="{FFE219EA-CDF6-471D-82F8-29EDCFDCA1B2}"/>
    <cellStyle name="Įprastas 5 3 3 4 3 2 3 2" xfId="5615" xr:uid="{5E810157-AD9C-4432-A461-28F31A64D4A7}"/>
    <cellStyle name="Įprastas 5 3 3 4 3 2 3_8 priedas" xfId="9584" xr:uid="{BC63294E-F218-4359-BA3F-BE3CE82D9E15}"/>
    <cellStyle name="Įprastas 5 3 3 4 3 2 4" xfId="7343" xr:uid="{998FF590-8B4C-4F52-A44B-A80A40995145}"/>
    <cellStyle name="Įprastas 5 3 3 4 3 2 5" xfId="3887" xr:uid="{7ABCF222-D228-44B0-8D3B-9DE33A52F51A}"/>
    <cellStyle name="Įprastas 5 3 3 4 3 2_8 priedas" xfId="9582" xr:uid="{05F63C39-C97C-4C0A-9F0F-A4640B886297}"/>
    <cellStyle name="Įprastas 5 3 3 4 3 3" xfId="1865" xr:uid="{03CFBCD8-1A27-4DBF-8C20-DBD7F5B8563B}"/>
    <cellStyle name="Įprastas 5 3 3 4 3 3 2" xfId="5921" xr:uid="{1AFD336F-A9F6-4030-B8C2-96E0B48A0693}"/>
    <cellStyle name="Įprastas 5 3 3 4 3 3 3" xfId="7649" xr:uid="{56C780B1-146B-4966-9165-BD9FD6FFC940}"/>
    <cellStyle name="Įprastas 5 3 3 4 3 3 4" xfId="4193" xr:uid="{77CE6869-B1DF-4FEE-B6D1-97C63596B74B}"/>
    <cellStyle name="Įprastas 5 3 3 4 3 3_8 priedas" xfId="9585" xr:uid="{E127DB3C-076F-46D4-9E09-FA745D39501D}"/>
    <cellStyle name="Įprastas 5 3 3 4 3 4" xfId="2465" xr:uid="{38A0E027-2FEA-413C-9491-55A0AF3B497F}"/>
    <cellStyle name="Įprastas 5 3 3 4 3 4 2" xfId="5057" xr:uid="{53D20251-1028-4E25-B2A2-328DAD0E0296}"/>
    <cellStyle name="Įprastas 5 3 3 4 3 4_8 priedas" xfId="9586" xr:uid="{33DF234C-6464-4893-B218-E28510CDC066}"/>
    <cellStyle name="Įprastas 5 3 3 4 3 5" xfId="6785" xr:uid="{79B1DE14-FF81-441D-84AA-61A2E5F4CF46}"/>
    <cellStyle name="Įprastas 5 3 3 4 3 6" xfId="3329" xr:uid="{55FAA2A1-59D6-4F4C-A7BA-21454B582A5A}"/>
    <cellStyle name="Įprastas 5 3 3 4 3_8 priedas" xfId="1150" xr:uid="{00000000-0005-0000-0000-000033030000}"/>
    <cellStyle name="Įprastas 5 3 3 4 4" xfId="587" xr:uid="{00000000-0005-0000-0000-000034030000}"/>
    <cellStyle name="Įprastas 5 3 3 4 4 2" xfId="1866" xr:uid="{2AEEED0F-217B-46D6-ACC9-C6DECFECE0FB}"/>
    <cellStyle name="Įprastas 5 3 3 4 4 2 2" xfId="6191" xr:uid="{CC16F610-4617-4C01-B608-9F84B04C13D2}"/>
    <cellStyle name="Įprastas 5 3 3 4 4 2 3" xfId="7919" xr:uid="{B7B54659-D025-4E79-A584-B48214ACEA4A}"/>
    <cellStyle name="Įprastas 5 3 3 4 4 2 4" xfId="4463" xr:uid="{D406460F-077E-45E1-BAFC-55881336D6FB}"/>
    <cellStyle name="Įprastas 5 3 3 4 4 2_8 priedas" xfId="9588" xr:uid="{B2C11C63-65DF-48F8-ACDD-1284F1C5891D}"/>
    <cellStyle name="Įprastas 5 3 3 4 4 3" xfId="2735" xr:uid="{C5412258-894A-45B7-B219-FBFFB9B118BB}"/>
    <cellStyle name="Įprastas 5 3 3 4 4 3 2" xfId="5327" xr:uid="{58815253-6DA0-4A62-9249-F1B2199BF86A}"/>
    <cellStyle name="Įprastas 5 3 3 4 4 3_8 priedas" xfId="9589" xr:uid="{A4D3B1B5-33DB-43AA-9E38-406A8125C9D4}"/>
    <cellStyle name="Įprastas 5 3 3 4 4 4" xfId="7055" xr:uid="{B525AF54-665F-484B-AE1F-BAF0A8744B9B}"/>
    <cellStyle name="Įprastas 5 3 3 4 4 5" xfId="3599" xr:uid="{FAB88D34-EE3B-4134-92FD-73B66F5E0F62}"/>
    <cellStyle name="Įprastas 5 3 3 4 4_8 priedas" xfId="9587" xr:uid="{DECAB90E-2900-43BB-82B2-A233DA70CCA2}"/>
    <cellStyle name="Įprastas 5 3 3 4 5" xfId="1867" xr:uid="{7F9B4D25-28F1-412B-9654-B778462E303E}"/>
    <cellStyle name="Įprastas 5 3 3 4 5 2" xfId="5919" xr:uid="{6DA6730C-66AC-4572-B17A-D7435B4B43FE}"/>
    <cellStyle name="Įprastas 5 3 3 4 5 3" xfId="7647" xr:uid="{DE7D4C6F-4A5B-475C-AB0A-7DE9B6A0F237}"/>
    <cellStyle name="Įprastas 5 3 3 4 5 4" xfId="4191" xr:uid="{87194DB3-879F-4EAA-BE19-FD442D621604}"/>
    <cellStyle name="Įprastas 5 3 3 4 5_8 priedas" xfId="9590" xr:uid="{90DBF03F-0E7C-4E9E-9293-BECEAA8D5362}"/>
    <cellStyle name="Įprastas 5 3 3 4 6" xfId="2463" xr:uid="{1FF792A8-16BD-4742-A847-36816E667A72}"/>
    <cellStyle name="Įprastas 5 3 3 4 6 2" xfId="5055" xr:uid="{8F86E0D7-CBDB-4F55-8BDD-275990BBFED5}"/>
    <cellStyle name="Įprastas 5 3 3 4 6_8 priedas" xfId="9591" xr:uid="{79DF4680-88DD-4106-82F1-CBACF34A73F3}"/>
    <cellStyle name="Įprastas 5 3 3 4 7" xfId="6783" xr:uid="{8BD5663C-FDFB-4F2B-A254-30E004BDAE7D}"/>
    <cellStyle name="Įprastas 5 3 3 4 8" xfId="3327" xr:uid="{9775ED19-C451-4DD8-91A5-F8B37BD60FF5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 2 2" xfId="1868" xr:uid="{0A498F03-7EA9-4BB0-9B87-0140944C3E40}"/>
    <cellStyle name="Įprastas 5 3 3 5 2 2 2" xfId="6239" xr:uid="{1124A1B4-1428-4253-8D29-ADF4523FABA8}"/>
    <cellStyle name="Įprastas 5 3 3 5 2 2 3" xfId="7967" xr:uid="{7BDE7675-84B8-467C-8ECB-A6B6337C3BBC}"/>
    <cellStyle name="Įprastas 5 3 3 5 2 2 4" xfId="4511" xr:uid="{27DF2941-348D-483E-B664-8714E86C3AF4}"/>
    <cellStyle name="Įprastas 5 3 3 5 2 2_8 priedas" xfId="9593" xr:uid="{38A4EF78-2466-4635-85AB-3C6544881018}"/>
    <cellStyle name="Įprastas 5 3 3 5 2 3" xfId="2783" xr:uid="{E270E751-1D6D-4E6C-831D-B073C51A805F}"/>
    <cellStyle name="Įprastas 5 3 3 5 2 3 2" xfId="5375" xr:uid="{984D448A-61B5-49DB-A719-1381D19CDCC6}"/>
    <cellStyle name="Įprastas 5 3 3 5 2 3_8 priedas" xfId="9594" xr:uid="{6A2D0099-7AA6-497F-AB08-E2D96690844B}"/>
    <cellStyle name="Įprastas 5 3 3 5 2 4" xfId="7103" xr:uid="{62E85EEC-D1B3-44B3-8369-E76219C791D5}"/>
    <cellStyle name="Įprastas 5 3 3 5 2 5" xfId="3647" xr:uid="{D96ED118-B93F-43CF-ADF5-D964A806EB4E}"/>
    <cellStyle name="Įprastas 5 3 3 5 2_8 priedas" xfId="9592" xr:uid="{F4F4646D-0999-49F7-A634-310EA1B82469}"/>
    <cellStyle name="Įprastas 5 3 3 5 3" xfId="1869" xr:uid="{B2E5F0F9-6FB2-466E-82A6-D869FEB418D3}"/>
    <cellStyle name="Įprastas 5 3 3 5 3 2" xfId="5922" xr:uid="{17EE399D-8279-4E22-913E-FBE4336DAF79}"/>
    <cellStyle name="Įprastas 5 3 3 5 3 3" xfId="7650" xr:uid="{149B9068-519C-4DA6-93F3-8B35B8671969}"/>
    <cellStyle name="Įprastas 5 3 3 5 3 4" xfId="4194" xr:uid="{11B44108-BA6A-46A7-9645-C77D1088DFB2}"/>
    <cellStyle name="Įprastas 5 3 3 5 3_8 priedas" xfId="9595" xr:uid="{6D70DB75-4850-49F2-A8A7-9A9D3A33DC3A}"/>
    <cellStyle name="Įprastas 5 3 3 5 4" xfId="2466" xr:uid="{53F8B2D7-283B-4E44-BC7F-29E7ECDE341E}"/>
    <cellStyle name="Įprastas 5 3 3 5 4 2" xfId="5058" xr:uid="{3DD6B4A3-5AEE-45A4-91E3-08173EA8391B}"/>
    <cellStyle name="Įprastas 5 3 3 5 4_8 priedas" xfId="9596" xr:uid="{282BAA70-4BF3-4013-98B4-33FA2B25C3FF}"/>
    <cellStyle name="Įprastas 5 3 3 5 5" xfId="6786" xr:uid="{E7E51F62-56A1-443A-982C-C771C87C8AED}"/>
    <cellStyle name="Įprastas 5 3 3 5 6" xfId="3330" xr:uid="{D7E2D758-8FF5-4F7D-9386-82FB80B48C27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 2 2" xfId="1870" xr:uid="{3BFA81DF-C0C0-4B59-A451-3AA3BB44626A}"/>
    <cellStyle name="Įprastas 5 3 3 6 2 2 2" xfId="6383" xr:uid="{BA74A9B0-D44F-44B6-96A8-B7EDC67B780B}"/>
    <cellStyle name="Įprastas 5 3 3 6 2 2 3" xfId="8111" xr:uid="{8B3EFD78-1EF9-4913-91F5-03BBAC078823}"/>
    <cellStyle name="Įprastas 5 3 3 6 2 2 4" xfId="4655" xr:uid="{928FCD20-5F1F-4FD8-A528-22B13225C44D}"/>
    <cellStyle name="Įprastas 5 3 3 6 2 2_8 priedas" xfId="9598" xr:uid="{3E792D0C-AC30-427C-AD51-B32D49532D9D}"/>
    <cellStyle name="Įprastas 5 3 3 6 2 3" xfId="2927" xr:uid="{B4A5D374-FBCB-4FB3-8D0A-49C5146B226C}"/>
    <cellStyle name="Įprastas 5 3 3 6 2 3 2" xfId="5519" xr:uid="{FDAA3031-2308-44EB-983A-CBB83766C79E}"/>
    <cellStyle name="Įprastas 5 3 3 6 2 3_8 priedas" xfId="9599" xr:uid="{4C9492B9-51BD-4706-BA66-360EEA0565F9}"/>
    <cellStyle name="Įprastas 5 3 3 6 2 4" xfId="7247" xr:uid="{C64223BB-D188-45C7-AE51-AA1B25BF499C}"/>
    <cellStyle name="Įprastas 5 3 3 6 2 5" xfId="3791" xr:uid="{C6002933-2084-4055-9F65-1969D24FCDAA}"/>
    <cellStyle name="Įprastas 5 3 3 6 2_8 priedas" xfId="9597" xr:uid="{95F02B71-B324-4B12-91AB-D152524F3D6F}"/>
    <cellStyle name="Įprastas 5 3 3 6 3" xfId="1871" xr:uid="{B27717E4-BDEA-4EC0-BF44-47EDBF1F179D}"/>
    <cellStyle name="Įprastas 5 3 3 6 3 2" xfId="5923" xr:uid="{17403B48-A391-435E-8458-16A24115B9D4}"/>
    <cellStyle name="Įprastas 5 3 3 6 3 3" xfId="7651" xr:uid="{E628B95A-8684-4064-A7E9-16FC6A9E97A5}"/>
    <cellStyle name="Įprastas 5 3 3 6 3 4" xfId="4195" xr:uid="{C883F66A-21A5-4355-AEE0-54D707D65576}"/>
    <cellStyle name="Įprastas 5 3 3 6 3_8 priedas" xfId="9600" xr:uid="{A99C56E1-0CD2-48B0-8854-0C09AE8CD549}"/>
    <cellStyle name="Įprastas 5 3 3 6 4" xfId="2467" xr:uid="{E3B61773-3264-48CE-9236-D9B3FF58220D}"/>
    <cellStyle name="Įprastas 5 3 3 6 4 2" xfId="5059" xr:uid="{D0DB221A-8EE9-4BC9-9B01-C0192AF1698B}"/>
    <cellStyle name="Įprastas 5 3 3 6 4_8 priedas" xfId="9601" xr:uid="{56930480-3251-4A1C-B96E-5263BD6B00F9}"/>
    <cellStyle name="Įprastas 5 3 3 6 5" xfId="6787" xr:uid="{714040AB-74EE-47E3-B1BB-E114FA019310}"/>
    <cellStyle name="Įprastas 5 3 3 6 6" xfId="3331" xr:uid="{3479DAA9-A6EB-4A04-8408-6117E585349C}"/>
    <cellStyle name="Įprastas 5 3 3 6_8 priedas" xfId="1240" xr:uid="{00000000-0005-0000-0000-00003B030000}"/>
    <cellStyle name="Įprastas 5 3 3 7" xfId="491" xr:uid="{00000000-0005-0000-0000-00003C030000}"/>
    <cellStyle name="Įprastas 5 3 3 7 2" xfId="1872" xr:uid="{301E3D86-C379-4F02-9AEE-4506D96DDA7D}"/>
    <cellStyle name="Įprastas 5 3 3 7 2 2" xfId="6095" xr:uid="{D88D6D45-6270-4959-AC97-690BBD766885}"/>
    <cellStyle name="Įprastas 5 3 3 7 2 3" xfId="7823" xr:uid="{E4E6585F-5090-4C34-9D88-86EA514A3726}"/>
    <cellStyle name="Įprastas 5 3 3 7 2 4" xfId="4367" xr:uid="{E83AA6FE-C8BD-49D2-B3F6-31CC7CDADB2B}"/>
    <cellStyle name="Įprastas 5 3 3 7 2_8 priedas" xfId="9603" xr:uid="{1094E853-3B16-4493-9111-9A43BDA486AE}"/>
    <cellStyle name="Įprastas 5 3 3 7 3" xfId="2639" xr:uid="{41BB3749-B684-412F-9A14-52108E6721D2}"/>
    <cellStyle name="Įprastas 5 3 3 7 3 2" xfId="5231" xr:uid="{32A99ADB-A421-4CA0-ADD8-7128BD9D26A5}"/>
    <cellStyle name="Įprastas 5 3 3 7 3_8 priedas" xfId="9604" xr:uid="{A7DE1717-B43D-4059-9C34-D76F8970259D}"/>
    <cellStyle name="Įprastas 5 3 3 7 4" xfId="6959" xr:uid="{EA44D29C-6CA2-499F-A6B7-E924AE1B4449}"/>
    <cellStyle name="Įprastas 5 3 3 7 5" xfId="3503" xr:uid="{80B9C2AE-2D80-476F-8B43-DE84F8B4D21B}"/>
    <cellStyle name="Įprastas 5 3 3 7_8 priedas" xfId="9602" xr:uid="{9B16B5CB-D174-42F1-89BC-FA3AFDC76775}"/>
    <cellStyle name="Įprastas 5 3 3 8" xfId="1873" xr:uid="{8F73D807-327C-4E36-8F41-46FAFB3E3F56}"/>
    <cellStyle name="Įprastas 5 3 3 8 2" xfId="5906" xr:uid="{CE1D7112-C3C2-44D3-B843-7C85DFB74DCC}"/>
    <cellStyle name="Įprastas 5 3 3 8 3" xfId="7634" xr:uid="{FA37B2FC-9561-4AC8-87A8-9453E0BF256E}"/>
    <cellStyle name="Įprastas 5 3 3 8 4" xfId="4178" xr:uid="{FF5A5834-B49A-4ADA-B4D0-181136A8AA20}"/>
    <cellStyle name="Įprastas 5 3 3 8_8 priedas" xfId="9605" xr:uid="{6EFADF52-2DE4-45B4-A5D1-431E7172A7E6}"/>
    <cellStyle name="Įprastas 5 3 3 9" xfId="2450" xr:uid="{965DD9E2-4BD3-4013-BA8F-482108951115}"/>
    <cellStyle name="Įprastas 5 3 3 9 2" xfId="5042" xr:uid="{140E1766-1F5D-41B5-B39C-A9E8658DC4F2}"/>
    <cellStyle name="Įprastas 5 3 3 9_8 priedas" xfId="9606" xr:uid="{82E7035E-8CF4-4FE1-AFE4-0447AC42CEB7}"/>
    <cellStyle name="Įprastas 5 3 3_8 priedas" xfId="980" xr:uid="{00000000-0005-0000-0000-00003D030000}"/>
    <cellStyle name="Įprastas 5 3 4" xfId="303" xr:uid="{00000000-0005-0000-0000-00003E030000}"/>
    <cellStyle name="Įprastas 5 3 4 10" xfId="3332" xr:uid="{09FB1E0B-98FD-400C-A831-0B533E11BC6C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 2 2" xfId="1874" xr:uid="{85FE4D85-160E-4831-BECD-EEF9746AA95F}"/>
    <cellStyle name="Įprastas 5 3 4 2 2 2 2 2" xfId="6299" xr:uid="{C2AF6D25-2BB1-400D-9161-F0B839E5BF71}"/>
    <cellStyle name="Įprastas 5 3 4 2 2 2 2 3" xfId="8027" xr:uid="{51D333A2-9B59-4A10-8255-22CD75F2F636}"/>
    <cellStyle name="Įprastas 5 3 4 2 2 2 2 4" xfId="4571" xr:uid="{F8496C4A-F30B-4F58-9EAC-C99068DEA591}"/>
    <cellStyle name="Įprastas 5 3 4 2 2 2 2_8 priedas" xfId="9608" xr:uid="{B78DF6F3-9C98-456E-A8E3-B59F9A3E89E8}"/>
    <cellStyle name="Įprastas 5 3 4 2 2 2 3" xfId="2843" xr:uid="{76A7B503-380D-4C2F-92FB-D5FA3BF4EB9D}"/>
    <cellStyle name="Įprastas 5 3 4 2 2 2 3 2" xfId="5435" xr:uid="{509D8F5E-BE5D-48BA-B902-63045F7016BD}"/>
    <cellStyle name="Įprastas 5 3 4 2 2 2 3_8 priedas" xfId="9609" xr:uid="{0AB3869B-2BC9-44F2-B1BA-248756739D43}"/>
    <cellStyle name="Įprastas 5 3 4 2 2 2 4" xfId="7163" xr:uid="{686AED65-95F1-42E6-8CA8-A2F8703E4FA0}"/>
    <cellStyle name="Įprastas 5 3 4 2 2 2 5" xfId="3707" xr:uid="{21D8F99E-DD28-4796-9771-D0D896E969E4}"/>
    <cellStyle name="Įprastas 5 3 4 2 2 2_8 priedas" xfId="9607" xr:uid="{E04C4569-94F3-4D75-9975-8CAAE1D6B9A1}"/>
    <cellStyle name="Įprastas 5 3 4 2 2 3" xfId="1875" xr:uid="{68DF3455-3EB9-453F-BC06-21628FD25830}"/>
    <cellStyle name="Įprastas 5 3 4 2 2 3 2" xfId="5926" xr:uid="{BE19795E-AC8E-4D6F-9E19-BC66F66EC4ED}"/>
    <cellStyle name="Įprastas 5 3 4 2 2 3 3" xfId="7654" xr:uid="{2C0E29F9-EDDD-4FE7-ACA6-CDB5F3AEB833}"/>
    <cellStyle name="Įprastas 5 3 4 2 2 3 4" xfId="4198" xr:uid="{9BE41DAF-B7DE-4DFF-AFDD-A40CD52CBA1F}"/>
    <cellStyle name="Įprastas 5 3 4 2 2 3_8 priedas" xfId="9610" xr:uid="{F75720A6-11E0-4B9D-A734-034A7E04A137}"/>
    <cellStyle name="Įprastas 5 3 4 2 2 4" xfId="2470" xr:uid="{F56F6B6B-6DAD-4509-A895-B113BF2DB991}"/>
    <cellStyle name="Įprastas 5 3 4 2 2 4 2" xfId="5062" xr:uid="{E32F4CB4-C097-48B6-9394-054B05082FFA}"/>
    <cellStyle name="Įprastas 5 3 4 2 2 4_8 priedas" xfId="9611" xr:uid="{8D9622CF-2158-4AB2-94A1-7A68939C3734}"/>
    <cellStyle name="Įprastas 5 3 4 2 2 5" xfId="6790" xr:uid="{C9DF87CC-7163-4023-9C0A-F76101FC469E}"/>
    <cellStyle name="Įprastas 5 3 4 2 2 6" xfId="3334" xr:uid="{5108FFA3-B3B3-481F-9202-C0504F839F0C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 2 2" xfId="1876" xr:uid="{0F8A2D25-2F79-4A31-B92E-F304AE47B957}"/>
    <cellStyle name="Įprastas 5 3 4 2 3 2 2 2" xfId="6443" xr:uid="{D45DF026-7460-4493-BD80-FB8F3478AE27}"/>
    <cellStyle name="Įprastas 5 3 4 2 3 2 2 3" xfId="8171" xr:uid="{92AECDCB-07B2-4CB9-8CDF-07F342963F1A}"/>
    <cellStyle name="Įprastas 5 3 4 2 3 2 2 4" xfId="4715" xr:uid="{5861DC24-BFEA-4C2F-A0BE-C7A14E5845FF}"/>
    <cellStyle name="Įprastas 5 3 4 2 3 2 2_8 priedas" xfId="9613" xr:uid="{3F7A3F9E-0EE6-4B2A-808F-63CB4D4685FB}"/>
    <cellStyle name="Įprastas 5 3 4 2 3 2 3" xfId="2987" xr:uid="{765CA326-E65D-4B71-B9B1-672CEACB9AF2}"/>
    <cellStyle name="Įprastas 5 3 4 2 3 2 3 2" xfId="5579" xr:uid="{895CE0BE-125F-4591-BA1C-5E224462E7CF}"/>
    <cellStyle name="Įprastas 5 3 4 2 3 2 3_8 priedas" xfId="9614" xr:uid="{2DCA4559-AF18-4D16-8A41-470CD35548D1}"/>
    <cellStyle name="Įprastas 5 3 4 2 3 2 4" xfId="7307" xr:uid="{FB9E18F4-AC90-497C-899D-F28BA07AF89B}"/>
    <cellStyle name="Įprastas 5 3 4 2 3 2 5" xfId="3851" xr:uid="{4FBB091B-C588-43AD-A3CA-6C3852F60C8C}"/>
    <cellStyle name="Įprastas 5 3 4 2 3 2_8 priedas" xfId="9612" xr:uid="{4BC44F69-B9B2-4EF0-AA40-60729D4A4125}"/>
    <cellStyle name="Įprastas 5 3 4 2 3 3" xfId="1877" xr:uid="{FDFBEE9A-D61D-4A15-9C21-FD49B77B93A2}"/>
    <cellStyle name="Įprastas 5 3 4 2 3 3 2" xfId="5927" xr:uid="{09B3CF76-6207-46C3-8083-6BFF026616FE}"/>
    <cellStyle name="Įprastas 5 3 4 2 3 3 3" xfId="7655" xr:uid="{3536925A-462B-4B7F-8B6F-C662B3263E7F}"/>
    <cellStyle name="Įprastas 5 3 4 2 3 3 4" xfId="4199" xr:uid="{65F92DEF-0D7D-46D7-982C-7311E957DBC5}"/>
    <cellStyle name="Įprastas 5 3 4 2 3 3_8 priedas" xfId="9615" xr:uid="{C16A675E-DC74-49F0-80D0-AAD78CFF85C0}"/>
    <cellStyle name="Įprastas 5 3 4 2 3 4" xfId="2471" xr:uid="{BDE1B8C1-53B5-4C7D-9C53-59AB8E7DBB52}"/>
    <cellStyle name="Įprastas 5 3 4 2 3 4 2" xfId="5063" xr:uid="{9A7EAF58-0DB5-4A49-83D2-144CF3FE0B0D}"/>
    <cellStyle name="Įprastas 5 3 4 2 3 4_8 priedas" xfId="9616" xr:uid="{324E054A-2213-4853-8D75-B0C4B8696162}"/>
    <cellStyle name="Įprastas 5 3 4 2 3 5" xfId="6791" xr:uid="{9EEF0643-E96A-435C-AAAB-69D2D4C4542A}"/>
    <cellStyle name="Įprastas 5 3 4 2 3 6" xfId="3335" xr:uid="{3E48076B-75A0-447D-8898-39CC3AE6955E}"/>
    <cellStyle name="Įprastas 5 3 4 2 3_8 priedas" xfId="1086" xr:uid="{00000000-0005-0000-0000-000045030000}"/>
    <cellStyle name="Įprastas 5 3 4 2 4" xfId="551" xr:uid="{00000000-0005-0000-0000-000046030000}"/>
    <cellStyle name="Įprastas 5 3 4 2 4 2" xfId="1878" xr:uid="{9F9BCB38-8695-4DE8-9738-D86CECA8D747}"/>
    <cellStyle name="Įprastas 5 3 4 2 4 2 2" xfId="6155" xr:uid="{3A29E390-16F5-4BBD-BA13-C93C46659593}"/>
    <cellStyle name="Įprastas 5 3 4 2 4 2 3" xfId="7883" xr:uid="{586BEABD-9F48-4577-BBC0-6D567B9907AB}"/>
    <cellStyle name="Įprastas 5 3 4 2 4 2 4" xfId="4427" xr:uid="{700D44A4-5081-4466-996B-75B037CAA1CD}"/>
    <cellStyle name="Įprastas 5 3 4 2 4 2_8 priedas" xfId="9618" xr:uid="{5799918B-C7F1-47D2-9706-910453B9BA44}"/>
    <cellStyle name="Įprastas 5 3 4 2 4 3" xfId="2699" xr:uid="{8FA53F44-ADD2-4B03-92BB-2C995673A493}"/>
    <cellStyle name="Įprastas 5 3 4 2 4 3 2" xfId="5291" xr:uid="{39B7F1C3-1C15-4C35-9CFA-1FAA06CF8D31}"/>
    <cellStyle name="Įprastas 5 3 4 2 4 3_8 priedas" xfId="9619" xr:uid="{566DA353-156B-4EF6-A0D8-E3E0683F1AEF}"/>
    <cellStyle name="Įprastas 5 3 4 2 4 4" xfId="7019" xr:uid="{31DF2DA9-4B57-42FC-A8B1-69A8A85065C0}"/>
    <cellStyle name="Įprastas 5 3 4 2 4 5" xfId="3563" xr:uid="{E3302AE5-8550-4A9C-8A8A-AC542E6EF724}"/>
    <cellStyle name="Įprastas 5 3 4 2 4_8 priedas" xfId="9617" xr:uid="{9643C7F8-95FA-4572-BD58-5DE6215ED26E}"/>
    <cellStyle name="Įprastas 5 3 4 2 5" xfId="1879" xr:uid="{E1567395-6228-47D5-8321-FDBD216699BD}"/>
    <cellStyle name="Įprastas 5 3 4 2 5 2" xfId="5925" xr:uid="{0D5099A6-9D7B-470A-8B49-34D36C1F30F2}"/>
    <cellStyle name="Įprastas 5 3 4 2 5 3" xfId="7653" xr:uid="{103D4A70-966F-4D7C-86FC-F493DA86ECC4}"/>
    <cellStyle name="Įprastas 5 3 4 2 5 4" xfId="4197" xr:uid="{E7DD2623-F590-4DB3-9C5E-3D425698E734}"/>
    <cellStyle name="Įprastas 5 3 4 2 5_8 priedas" xfId="9620" xr:uid="{761C3F18-A49A-4B54-B6C0-14388D690A73}"/>
    <cellStyle name="Įprastas 5 3 4 2 6" xfId="2469" xr:uid="{991C1D3A-AE94-4398-B047-07741A51A9D8}"/>
    <cellStyle name="Įprastas 5 3 4 2 6 2" xfId="5061" xr:uid="{47E73537-0202-4533-B510-47DDEBDCB5BE}"/>
    <cellStyle name="Įprastas 5 3 4 2 6_8 priedas" xfId="9621" xr:uid="{0A1C126C-62F5-421F-99BC-F59A57D90D7C}"/>
    <cellStyle name="Įprastas 5 3 4 2 7" xfId="6789" xr:uid="{BEB2F738-3390-444C-BAB6-02EA7E37E849}"/>
    <cellStyle name="Įprastas 5 3 4 2 8" xfId="3333" xr:uid="{A593B4FC-8880-46AF-BBEA-9E2AAC2AC912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 2 2" xfId="1880" xr:uid="{65D37342-847A-4B69-B563-EC2EF7B14549}"/>
    <cellStyle name="Įprastas 5 3 4 3 2 2 2 2" xfId="6347" xr:uid="{2496EA8B-4C85-428F-BEF8-0849F0392DFB}"/>
    <cellStyle name="Įprastas 5 3 4 3 2 2 2 3" xfId="8075" xr:uid="{E1147F07-16D2-4962-9004-7CEEA5C10FF8}"/>
    <cellStyle name="Įprastas 5 3 4 3 2 2 2 4" xfId="4619" xr:uid="{6B9CF82A-DB93-41DC-B8D6-72FAA9B56760}"/>
    <cellStyle name="Įprastas 5 3 4 3 2 2 2_8 priedas" xfId="9623" xr:uid="{E11DD6BD-A066-453E-B9B2-25EA8764CDC1}"/>
    <cellStyle name="Įprastas 5 3 4 3 2 2 3" xfId="2891" xr:uid="{774141EB-51ED-4AC5-B29D-CCE26BA5C1CF}"/>
    <cellStyle name="Įprastas 5 3 4 3 2 2 3 2" xfId="5483" xr:uid="{1202203B-B12F-43DA-AC17-0A8239E95762}"/>
    <cellStyle name="Įprastas 5 3 4 3 2 2 3_8 priedas" xfId="9624" xr:uid="{7D35ED83-3C50-412B-9B86-CA8B0D49EDC2}"/>
    <cellStyle name="Įprastas 5 3 4 3 2 2 4" xfId="7211" xr:uid="{6B1827E7-C79B-4FB6-9528-C7479DFAA335}"/>
    <cellStyle name="Įprastas 5 3 4 3 2 2 5" xfId="3755" xr:uid="{550C5B99-203F-460A-9D5E-402253DDB997}"/>
    <cellStyle name="Įprastas 5 3 4 3 2 2_8 priedas" xfId="9622" xr:uid="{39BB5127-A850-4484-8E5D-1DF54069253A}"/>
    <cellStyle name="Įprastas 5 3 4 3 2 3" xfId="1881" xr:uid="{76B48FC6-3DBC-4E60-BFA4-C3F8CBB5C101}"/>
    <cellStyle name="Įprastas 5 3 4 3 2 3 2" xfId="5929" xr:uid="{AC066856-9792-491A-9549-7F3737EB675C}"/>
    <cellStyle name="Įprastas 5 3 4 3 2 3 3" xfId="7657" xr:uid="{A5AAF850-97ED-4E33-85BE-81C293B7E27E}"/>
    <cellStyle name="Įprastas 5 3 4 3 2 3 4" xfId="4201" xr:uid="{210CA3C6-3870-42ED-9D8A-301ACFB4BFCF}"/>
    <cellStyle name="Įprastas 5 3 4 3 2 3_8 priedas" xfId="9625" xr:uid="{F432FCFA-3989-40F2-BBB4-D735F843F3A5}"/>
    <cellStyle name="Įprastas 5 3 4 3 2 4" xfId="2473" xr:uid="{C4868565-D90C-48D3-B46D-0BB5C88F8927}"/>
    <cellStyle name="Įprastas 5 3 4 3 2 4 2" xfId="5065" xr:uid="{BF51C1DD-AFAE-46FC-8D48-8D5CC76253AB}"/>
    <cellStyle name="Įprastas 5 3 4 3 2 4_8 priedas" xfId="9626" xr:uid="{62A86961-5475-4919-9A2E-5B3A9C386285}"/>
    <cellStyle name="Įprastas 5 3 4 3 2 5" xfId="6793" xr:uid="{CA855078-1823-4312-BF8A-3EFA382B6248}"/>
    <cellStyle name="Įprastas 5 3 4 3 2 6" xfId="3337" xr:uid="{D89446BC-7927-45B1-8AA6-A5B5567F28A8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 2 2" xfId="1882" xr:uid="{1E3F64F0-D1BE-4999-8513-BB31FD5DA95F}"/>
    <cellStyle name="Įprastas 5 3 4 3 3 2 2 2" xfId="6491" xr:uid="{FD34FFC7-E556-4AD9-BFF1-D7977BD7DDC3}"/>
    <cellStyle name="Įprastas 5 3 4 3 3 2 2 3" xfId="8219" xr:uid="{CCE40C4C-D970-4623-B525-57D80CA3C6C7}"/>
    <cellStyle name="Įprastas 5 3 4 3 3 2 2 4" xfId="4763" xr:uid="{3B76EB96-93E6-41E2-90C5-F811C358262A}"/>
    <cellStyle name="Įprastas 5 3 4 3 3 2 2_8 priedas" xfId="9628" xr:uid="{2B4CA6FC-D838-47B7-B3BA-35324A1C8D81}"/>
    <cellStyle name="Įprastas 5 3 4 3 3 2 3" xfId="3035" xr:uid="{2AE0F134-2F73-42A2-B4D8-9E37056B97C2}"/>
    <cellStyle name="Įprastas 5 3 4 3 3 2 3 2" xfId="5627" xr:uid="{72E9E228-2887-4C51-9425-CA7DAD39916C}"/>
    <cellStyle name="Įprastas 5 3 4 3 3 2 3_8 priedas" xfId="9629" xr:uid="{35E69EEA-3D11-455A-8327-32659803A2B1}"/>
    <cellStyle name="Įprastas 5 3 4 3 3 2 4" xfId="7355" xr:uid="{54D3D49F-5CF4-43AB-B419-8F9167266D19}"/>
    <cellStyle name="Įprastas 5 3 4 3 3 2 5" xfId="3899" xr:uid="{F13515CA-2EF3-4D40-AE0C-65632868870D}"/>
    <cellStyle name="Įprastas 5 3 4 3 3 2_8 priedas" xfId="9627" xr:uid="{C63168E3-C749-42E1-8BB7-58B0BFC3E5B1}"/>
    <cellStyle name="Įprastas 5 3 4 3 3 3" xfId="1883" xr:uid="{A92B7AD4-FA3A-4721-A647-9B21F43A2891}"/>
    <cellStyle name="Įprastas 5 3 4 3 3 3 2" xfId="5930" xr:uid="{10DBE5F5-AD01-4D7F-AC0C-4B8CD4E896B9}"/>
    <cellStyle name="Įprastas 5 3 4 3 3 3 3" xfId="7658" xr:uid="{A8FC295E-BADE-41DA-806C-7954E5A6AC9D}"/>
    <cellStyle name="Įprastas 5 3 4 3 3 3 4" xfId="4202" xr:uid="{DBC3A5D4-72CC-4091-88A9-C9D42ADF7CB8}"/>
    <cellStyle name="Įprastas 5 3 4 3 3 3_8 priedas" xfId="9630" xr:uid="{F901961D-15ED-4ECF-A013-D4745C457ACC}"/>
    <cellStyle name="Įprastas 5 3 4 3 3 4" xfId="2474" xr:uid="{FD333B58-A381-4E36-89EE-6565D3DFEAC0}"/>
    <cellStyle name="Įprastas 5 3 4 3 3 4 2" xfId="5066" xr:uid="{D9F5F0AA-8610-4F77-9D65-BF04BC33B611}"/>
    <cellStyle name="Įprastas 5 3 4 3 3 4_8 priedas" xfId="9631" xr:uid="{C5C5F6CF-CF05-4602-9BEA-F8176E983F34}"/>
    <cellStyle name="Įprastas 5 3 4 3 3 5" xfId="6794" xr:uid="{34A40931-0BDF-4B20-AC66-6157488113AD}"/>
    <cellStyle name="Įprastas 5 3 4 3 3 6" xfId="3338" xr:uid="{D4E11382-05E6-4DA6-846B-BFC5DE7EEAA7}"/>
    <cellStyle name="Įprastas 5 3 4 3 3_8 priedas" xfId="1038" xr:uid="{00000000-0005-0000-0000-00004E030000}"/>
    <cellStyle name="Įprastas 5 3 4 3 4" xfId="599" xr:uid="{00000000-0005-0000-0000-00004F030000}"/>
    <cellStyle name="Įprastas 5 3 4 3 4 2" xfId="1884" xr:uid="{2667F236-BB6D-4251-8C66-95EF5E87A3C9}"/>
    <cellStyle name="Įprastas 5 3 4 3 4 2 2" xfId="6203" xr:uid="{C8117132-3325-4ACB-9932-C82BA34D263D}"/>
    <cellStyle name="Įprastas 5 3 4 3 4 2 3" xfId="7931" xr:uid="{FCAA0F75-ABB8-4268-BEFE-CE6C7244367C}"/>
    <cellStyle name="Įprastas 5 3 4 3 4 2 4" xfId="4475" xr:uid="{1696AC74-431D-4937-B548-9C19B75E3217}"/>
    <cellStyle name="Įprastas 5 3 4 3 4 2_8 priedas" xfId="9633" xr:uid="{0A368E56-C633-4749-B90F-7C95710520CB}"/>
    <cellStyle name="Įprastas 5 3 4 3 4 3" xfId="2747" xr:uid="{694EB945-7B17-415F-A486-0C311AE3594B}"/>
    <cellStyle name="Įprastas 5 3 4 3 4 3 2" xfId="5339" xr:uid="{D01FFBC0-9D70-42A2-A232-3A912D7B7F37}"/>
    <cellStyle name="Įprastas 5 3 4 3 4 3_8 priedas" xfId="9634" xr:uid="{3DE5C52C-8CEC-48CA-974B-846DC308C0D9}"/>
    <cellStyle name="Įprastas 5 3 4 3 4 4" xfId="7067" xr:uid="{17B530A5-0782-4C47-9623-1CE604A0F4F5}"/>
    <cellStyle name="Įprastas 5 3 4 3 4 5" xfId="3611" xr:uid="{D449767F-C4FD-4692-B8A0-F135F8026E93}"/>
    <cellStyle name="Įprastas 5 3 4 3 4_8 priedas" xfId="9632" xr:uid="{DA2C9BF0-1DB9-4028-BCF8-15161886738E}"/>
    <cellStyle name="Įprastas 5 3 4 3 5" xfId="1885" xr:uid="{9267A7E0-3490-48F8-9F52-DD03513286E9}"/>
    <cellStyle name="Įprastas 5 3 4 3 5 2" xfId="5928" xr:uid="{146AAEEC-4C55-446D-93DD-36368B1D9183}"/>
    <cellStyle name="Įprastas 5 3 4 3 5 3" xfId="7656" xr:uid="{B45C5DD7-7D89-4826-AEFE-279B21C7FECC}"/>
    <cellStyle name="Įprastas 5 3 4 3 5 4" xfId="4200" xr:uid="{398B7036-A2C8-427B-8860-ADA4611CA0C0}"/>
    <cellStyle name="Įprastas 5 3 4 3 5_8 priedas" xfId="9635" xr:uid="{613D4E03-8FC3-4E28-8D66-993AE05273D9}"/>
    <cellStyle name="Įprastas 5 3 4 3 6" xfId="2472" xr:uid="{93BA6146-8FAD-4E60-AAC8-D243E2F1C14D}"/>
    <cellStyle name="Įprastas 5 3 4 3 6 2" xfId="5064" xr:uid="{CF659914-124A-45C8-AF74-4529705AEDD5}"/>
    <cellStyle name="Įprastas 5 3 4 3 6_8 priedas" xfId="9636" xr:uid="{B8426C49-C074-4CD2-83B2-21E5B11F5E4C}"/>
    <cellStyle name="Įprastas 5 3 4 3 7" xfId="6792" xr:uid="{5F8AD1C3-62CC-427B-9761-B6DA003A5765}"/>
    <cellStyle name="Įprastas 5 3 4 3 8" xfId="3336" xr:uid="{CA53DD41-D0BE-4A85-9FCE-51ABC1C71181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 2 2" xfId="1886" xr:uid="{0A516FFD-D796-4D8E-941B-44923A90A92E}"/>
    <cellStyle name="Įprastas 5 3 4 4 2 2 2" xfId="6251" xr:uid="{3176AD46-0076-42E2-BA0E-64E77F4ACFBB}"/>
    <cellStyle name="Įprastas 5 3 4 4 2 2 3" xfId="7979" xr:uid="{FA22EFFB-093D-4699-B0FA-E67514F7D5AF}"/>
    <cellStyle name="Įprastas 5 3 4 4 2 2 4" xfId="4523" xr:uid="{C7051C5F-3CD7-44A7-9800-B76D606EFBC2}"/>
    <cellStyle name="Įprastas 5 3 4 4 2 2_8 priedas" xfId="9638" xr:uid="{A4A17BDC-E6D2-4D5B-B5D1-E4CF4A405E17}"/>
    <cellStyle name="Įprastas 5 3 4 4 2 3" xfId="2795" xr:uid="{2E90C86E-541D-47BF-8652-AC5428212B6F}"/>
    <cellStyle name="Įprastas 5 3 4 4 2 3 2" xfId="5387" xr:uid="{8F491CDE-B6CD-4357-8FCF-32E608F0810B}"/>
    <cellStyle name="Įprastas 5 3 4 4 2 3_8 priedas" xfId="9639" xr:uid="{C44C41D1-0CA4-4E20-9D0E-C8FF6CBD5E8A}"/>
    <cellStyle name="Įprastas 5 3 4 4 2 4" xfId="7115" xr:uid="{256DEA72-815A-4EC1-BF0B-82B9438236E8}"/>
    <cellStyle name="Įprastas 5 3 4 4 2 5" xfId="3659" xr:uid="{72E94993-F677-44DE-8F66-0CE64C5D39E0}"/>
    <cellStyle name="Įprastas 5 3 4 4 2_8 priedas" xfId="9637" xr:uid="{E713CF1A-1564-452D-AA8A-D421D96C35CE}"/>
    <cellStyle name="Įprastas 5 3 4 4 3" xfId="1887" xr:uid="{2B04C9E8-B4C5-4618-8C98-825EE46B2FA8}"/>
    <cellStyle name="Įprastas 5 3 4 4 3 2" xfId="5931" xr:uid="{9BC2FB4C-013B-409D-94AD-8A0357D520CC}"/>
    <cellStyle name="Įprastas 5 3 4 4 3 3" xfId="7659" xr:uid="{1D32B21B-8741-4048-B4FF-68B25E098A4C}"/>
    <cellStyle name="Įprastas 5 3 4 4 3 4" xfId="4203" xr:uid="{E981C4C7-AA02-4D6C-97B0-E7DE5575B605}"/>
    <cellStyle name="Įprastas 5 3 4 4 3_8 priedas" xfId="9640" xr:uid="{CB3F2C98-22CF-4F24-8398-1A2EB2F71C76}"/>
    <cellStyle name="Įprastas 5 3 4 4 4" xfId="2475" xr:uid="{D0F821F6-9B78-4FDF-A00B-B9690E735E9F}"/>
    <cellStyle name="Įprastas 5 3 4 4 4 2" xfId="5067" xr:uid="{AD0BB0A4-DDF0-4F06-89EF-B979A7D9865F}"/>
    <cellStyle name="Įprastas 5 3 4 4 4_8 priedas" xfId="9641" xr:uid="{C3F4A092-A734-4922-A1D9-7EDADD0A427C}"/>
    <cellStyle name="Įprastas 5 3 4 4 5" xfId="6795" xr:uid="{8FA43458-8F8E-49D9-A5AC-C8C743904F09}"/>
    <cellStyle name="Įprastas 5 3 4 4 6" xfId="3339" xr:uid="{0F522640-DDC0-4D56-9DE0-672F7FECB898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 2 2" xfId="1888" xr:uid="{FFAD9A62-004B-4359-B67B-E149A604A480}"/>
    <cellStyle name="Įprastas 5 3 4 5 2 2 2" xfId="6395" xr:uid="{B385ECF0-1888-418B-8A8C-D60F8F00C81A}"/>
    <cellStyle name="Įprastas 5 3 4 5 2 2 3" xfId="8123" xr:uid="{CD765E9C-1C03-4EC5-B91F-F76565CE13DD}"/>
    <cellStyle name="Įprastas 5 3 4 5 2 2 4" xfId="4667" xr:uid="{4F57EF6A-F535-44F9-8B99-5F4670DEEA23}"/>
    <cellStyle name="Įprastas 5 3 4 5 2 2_8 priedas" xfId="9643" xr:uid="{8F9B8A23-C10A-4722-B406-DB80687A2ACE}"/>
    <cellStyle name="Įprastas 5 3 4 5 2 3" xfId="2939" xr:uid="{84910510-A8C5-4302-A036-EE084A73B9F7}"/>
    <cellStyle name="Įprastas 5 3 4 5 2 3 2" xfId="5531" xr:uid="{40145F9F-E1FE-4D21-9D24-EB197EFC24E4}"/>
    <cellStyle name="Įprastas 5 3 4 5 2 3_8 priedas" xfId="9644" xr:uid="{BD960E3E-4058-4200-AEFF-E03A38105B1D}"/>
    <cellStyle name="Įprastas 5 3 4 5 2 4" xfId="7259" xr:uid="{17FC7556-16DE-4435-9AAB-05AD4C37B4F3}"/>
    <cellStyle name="Įprastas 5 3 4 5 2 5" xfId="3803" xr:uid="{6EDD3EFA-0662-43FA-AA1B-4B42060973ED}"/>
    <cellStyle name="Įprastas 5 3 4 5 2_8 priedas" xfId="9642" xr:uid="{8660BA99-C009-4E9E-987A-38D993438299}"/>
    <cellStyle name="Įprastas 5 3 4 5 3" xfId="1889" xr:uid="{93DF438F-D148-4EFA-97CA-0A77C3F01072}"/>
    <cellStyle name="Įprastas 5 3 4 5 3 2" xfId="5932" xr:uid="{E4423096-94B5-4A83-A7EB-218593DBDA3C}"/>
    <cellStyle name="Įprastas 5 3 4 5 3 3" xfId="7660" xr:uid="{94CB1EBD-9B1E-4708-8E69-52E904B2926E}"/>
    <cellStyle name="Įprastas 5 3 4 5 3 4" xfId="4204" xr:uid="{2380EE9A-FD8B-4A85-85F0-70E131AA8F39}"/>
    <cellStyle name="Įprastas 5 3 4 5 3_8 priedas" xfId="9645" xr:uid="{AEA35EA9-B72F-430F-915A-BA216D1FB0B8}"/>
    <cellStyle name="Įprastas 5 3 4 5 4" xfId="2476" xr:uid="{D65DCC8F-2CD2-4D90-B453-254464DE2A6A}"/>
    <cellStyle name="Įprastas 5 3 4 5 4 2" xfId="5068" xr:uid="{6D33C26F-DB46-4608-962F-698C0C9958A2}"/>
    <cellStyle name="Įprastas 5 3 4 5 4_8 priedas" xfId="9646" xr:uid="{941C5D2A-2F1A-480E-9B26-77E84D89DDBA}"/>
    <cellStyle name="Įprastas 5 3 4 5 5" xfId="6796" xr:uid="{57EEF098-A489-4EDA-9D4E-EA1ED575982C}"/>
    <cellStyle name="Įprastas 5 3 4 5 6" xfId="3340" xr:uid="{494A5FF6-747A-4B68-A2EA-655196DABB5C}"/>
    <cellStyle name="Įprastas 5 3 4 5_8 priedas" xfId="1126" xr:uid="{00000000-0005-0000-0000-000056030000}"/>
    <cellStyle name="Įprastas 5 3 4 6" xfId="503" xr:uid="{00000000-0005-0000-0000-000057030000}"/>
    <cellStyle name="Įprastas 5 3 4 6 2" xfId="1890" xr:uid="{146FB969-6487-45F0-9B61-7DC9275D2D7A}"/>
    <cellStyle name="Įprastas 5 3 4 6 2 2" xfId="6107" xr:uid="{0C02122C-A682-4212-9D05-7BA38EE0B357}"/>
    <cellStyle name="Įprastas 5 3 4 6 2 3" xfId="7835" xr:uid="{0092A034-9D79-43C0-A6CD-ACAFD06BB0DD}"/>
    <cellStyle name="Įprastas 5 3 4 6 2 4" xfId="4379" xr:uid="{31ADB69D-6F09-49E8-9725-30703C9F6649}"/>
    <cellStyle name="Įprastas 5 3 4 6 2_8 priedas" xfId="9648" xr:uid="{9F811540-2983-452E-BF59-A8BA9F6435DD}"/>
    <cellStyle name="Įprastas 5 3 4 6 3" xfId="2651" xr:uid="{4D934460-D2AD-4CFA-8E4C-D944BC95C500}"/>
    <cellStyle name="Įprastas 5 3 4 6 3 2" xfId="5243" xr:uid="{B7AAF015-4770-4A5E-9086-A549235F8B35}"/>
    <cellStyle name="Įprastas 5 3 4 6 3_8 priedas" xfId="9649" xr:uid="{AB449449-EAB0-414B-8E8E-7B1F33310D76}"/>
    <cellStyle name="Įprastas 5 3 4 6 4" xfId="6971" xr:uid="{53C12334-85D4-4B06-8F03-6BFDAFAF76CE}"/>
    <cellStyle name="Įprastas 5 3 4 6 5" xfId="3515" xr:uid="{B87EBAC0-F195-4DE1-A614-5017FE4AAFD8}"/>
    <cellStyle name="Įprastas 5 3 4 6_8 priedas" xfId="9647" xr:uid="{91582ADB-8D5D-4F04-9E6F-2A755650171D}"/>
    <cellStyle name="Įprastas 5 3 4 7" xfId="1891" xr:uid="{66C8AE58-18BC-4625-990A-BDECF19DC85E}"/>
    <cellStyle name="Įprastas 5 3 4 7 2" xfId="5924" xr:uid="{60888CD0-8350-4FC2-AEE7-4CBA703448D3}"/>
    <cellStyle name="Įprastas 5 3 4 7 3" xfId="7652" xr:uid="{CD53BA69-216F-4296-A345-C73C57CB65EB}"/>
    <cellStyle name="Įprastas 5 3 4 7 4" xfId="4196" xr:uid="{73A5D100-7136-4984-BC53-8EF17205B2F1}"/>
    <cellStyle name="Įprastas 5 3 4 7_8 priedas" xfId="9650" xr:uid="{DD5ECE60-AA8B-4E80-899E-BBEE4EF3E420}"/>
    <cellStyle name="Įprastas 5 3 4 8" xfId="2468" xr:uid="{C7C78655-1E3A-43C4-99FD-DE6E3F656C8C}"/>
    <cellStyle name="Įprastas 5 3 4 8 2" xfId="5060" xr:uid="{01A645BB-D72D-404B-ABCC-76B7DD9FD2DD}"/>
    <cellStyle name="Įprastas 5 3 4 8_8 priedas" xfId="9651" xr:uid="{BE175847-A206-4D34-B186-352BAC94FAC8}"/>
    <cellStyle name="Įprastas 5 3 4 9" xfId="6788" xr:uid="{5E13E53E-862C-41A8-A09E-F50E192C0EEA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 2 2" xfId="1892" xr:uid="{1C6FD780-ECAF-4AD9-BD96-BB22924F0CA2}"/>
    <cellStyle name="Įprastas 5 3 5 2 2 2 2" xfId="6275" xr:uid="{D9E6292D-33A8-4750-BA35-1CBBA5409CEB}"/>
    <cellStyle name="Įprastas 5 3 5 2 2 2 3" xfId="8003" xr:uid="{1454E6C2-093C-4BF5-B835-8D75D239561E}"/>
    <cellStyle name="Įprastas 5 3 5 2 2 2 4" xfId="4547" xr:uid="{562CC242-3219-417B-8B0E-A05F681E2553}"/>
    <cellStyle name="Įprastas 5 3 5 2 2 2_8 priedas" xfId="9653" xr:uid="{D2CB6A18-2BFB-4786-AA24-9F0B086DF290}"/>
    <cellStyle name="Įprastas 5 3 5 2 2 3" xfId="2819" xr:uid="{FFDB62C0-0BC1-4866-97F4-5F1E709FCBAF}"/>
    <cellStyle name="Įprastas 5 3 5 2 2 3 2" xfId="5411" xr:uid="{15FA703E-BE29-49FF-BE0D-4C5A3BE51E16}"/>
    <cellStyle name="Įprastas 5 3 5 2 2 3_8 priedas" xfId="9654" xr:uid="{D7AE7EC5-67CE-433E-91AC-5CF9B05EA084}"/>
    <cellStyle name="Įprastas 5 3 5 2 2 4" xfId="7139" xr:uid="{B7D4229F-AF3E-41C8-9AFE-61D509FF29A8}"/>
    <cellStyle name="Įprastas 5 3 5 2 2 5" xfId="3683" xr:uid="{1DA571BD-D87A-417F-A730-4EE3A55A27EF}"/>
    <cellStyle name="Įprastas 5 3 5 2 2_8 priedas" xfId="9652" xr:uid="{7FD1CA47-8B8C-42C0-8B04-7D00AC056732}"/>
    <cellStyle name="Įprastas 5 3 5 2 3" xfId="1893" xr:uid="{56FD5D35-99C9-4291-B9A3-F92742349C50}"/>
    <cellStyle name="Įprastas 5 3 5 2 3 2" xfId="5934" xr:uid="{EA6992CA-1BE8-40C3-9F52-2C5A13ED3981}"/>
    <cellStyle name="Įprastas 5 3 5 2 3 3" xfId="7662" xr:uid="{313ADC46-334E-4DBA-B8C8-D05098D43862}"/>
    <cellStyle name="Įprastas 5 3 5 2 3 4" xfId="4206" xr:uid="{411A4486-EFAB-4A67-8E39-4BD7922F07E3}"/>
    <cellStyle name="Įprastas 5 3 5 2 3_8 priedas" xfId="9655" xr:uid="{510504A7-2CF2-4EAF-B438-71B9F62C7440}"/>
    <cellStyle name="Įprastas 5 3 5 2 4" xfId="2478" xr:uid="{CB84BFFF-7CCB-48FE-BB89-BE26617A59EB}"/>
    <cellStyle name="Įprastas 5 3 5 2 4 2" xfId="5070" xr:uid="{7CB87945-F51C-4ED4-8F4C-277F40972BD7}"/>
    <cellStyle name="Įprastas 5 3 5 2 4_8 priedas" xfId="9656" xr:uid="{93FA1B1B-6ABD-4BC7-9962-9A452A0D905B}"/>
    <cellStyle name="Įprastas 5 3 5 2 5" xfId="6798" xr:uid="{79B79706-6894-42FF-9585-47226DCD46E9}"/>
    <cellStyle name="Įprastas 5 3 5 2 6" xfId="3342" xr:uid="{C0385F3F-4CD1-43E8-BF0D-D4E135B9BE81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 2 2" xfId="1894" xr:uid="{3399FC3E-82A1-41B0-913D-F6463ED07575}"/>
    <cellStyle name="Įprastas 5 3 5 3 2 2 2" xfId="6419" xr:uid="{9163FCB1-DF2A-42F2-A98F-A66857FA78E4}"/>
    <cellStyle name="Įprastas 5 3 5 3 2 2 3" xfId="8147" xr:uid="{B8774A1B-59E6-4D42-9C93-5953F38F20F8}"/>
    <cellStyle name="Įprastas 5 3 5 3 2 2 4" xfId="4691" xr:uid="{56BD0AD8-17CF-4C86-A6CC-B0DDDD33E704}"/>
    <cellStyle name="Įprastas 5 3 5 3 2 2_8 priedas" xfId="9658" xr:uid="{C64F3A91-DC0D-43CE-AB08-DE9FA6371C6A}"/>
    <cellStyle name="Įprastas 5 3 5 3 2 3" xfId="2963" xr:uid="{AA425A71-C3BB-4650-889C-C2996BAA0DD7}"/>
    <cellStyle name="Įprastas 5 3 5 3 2 3 2" xfId="5555" xr:uid="{411EB67E-C718-4B60-925A-0BA1E1B92697}"/>
    <cellStyle name="Įprastas 5 3 5 3 2 3_8 priedas" xfId="9659" xr:uid="{A315F954-3203-419A-AAC6-05D98EF564EE}"/>
    <cellStyle name="Įprastas 5 3 5 3 2 4" xfId="7283" xr:uid="{54000028-202D-46C6-9A89-1DD7BCA75A11}"/>
    <cellStyle name="Įprastas 5 3 5 3 2 5" xfId="3827" xr:uid="{59BE7D7E-5A96-45F6-B0DD-C6CA9FC935D8}"/>
    <cellStyle name="Įprastas 5 3 5 3 2_8 priedas" xfId="9657" xr:uid="{8027BEED-D5C4-49A5-BB70-50045EF3698C}"/>
    <cellStyle name="Įprastas 5 3 5 3 3" xfId="1895" xr:uid="{B9E69569-EFC7-4129-9078-0EDBE6170201}"/>
    <cellStyle name="Įprastas 5 3 5 3 3 2" xfId="5935" xr:uid="{547DFD8D-9F1D-45DA-A3C4-ED3DCC0E7A38}"/>
    <cellStyle name="Įprastas 5 3 5 3 3 3" xfId="7663" xr:uid="{339D939F-1223-419A-9251-E44DD941C874}"/>
    <cellStyle name="Įprastas 5 3 5 3 3 4" xfId="4207" xr:uid="{490D5E95-7DF9-4904-BAE4-0559D93F1B3B}"/>
    <cellStyle name="Įprastas 5 3 5 3 3_8 priedas" xfId="9660" xr:uid="{100E01E7-6593-4949-A257-F61963391120}"/>
    <cellStyle name="Įprastas 5 3 5 3 4" xfId="2479" xr:uid="{901368C4-FF10-40FC-BCD5-096C4C3BED2A}"/>
    <cellStyle name="Įprastas 5 3 5 3 4 2" xfId="5071" xr:uid="{0602EE6D-C0BB-4881-9719-1F83F6A8E8D5}"/>
    <cellStyle name="Įprastas 5 3 5 3 4_8 priedas" xfId="9661" xr:uid="{05A06DD9-180F-4E62-86C3-29BE3C2EAE20}"/>
    <cellStyle name="Įprastas 5 3 5 3 5" xfId="6799" xr:uid="{AD4A8B51-6F08-43AC-812A-F5B1DA4F9CA2}"/>
    <cellStyle name="Įprastas 5 3 5 3 6" xfId="3343" xr:uid="{59F972CB-24C4-4AAA-83C3-AF2DB4AF65E3}"/>
    <cellStyle name="Įprastas 5 3 5 3_8 priedas" xfId="1208" xr:uid="{00000000-0005-0000-0000-00005F030000}"/>
    <cellStyle name="Įprastas 5 3 5 4" xfId="527" xr:uid="{00000000-0005-0000-0000-000060030000}"/>
    <cellStyle name="Įprastas 5 3 5 4 2" xfId="1896" xr:uid="{9DB4DE1D-5258-4650-8B42-524C2DF9AEBE}"/>
    <cellStyle name="Įprastas 5 3 5 4 2 2" xfId="6131" xr:uid="{D454B49B-29BA-4CFF-9C54-B66C7A3BB35E}"/>
    <cellStyle name="Įprastas 5 3 5 4 2 3" xfId="7859" xr:uid="{9A0FC975-5FC9-4104-B720-6778A1242384}"/>
    <cellStyle name="Įprastas 5 3 5 4 2 4" xfId="4403" xr:uid="{9059C9B0-93D1-4EB9-9B91-F88C9DCADEE4}"/>
    <cellStyle name="Įprastas 5 3 5 4 2_8 priedas" xfId="9663" xr:uid="{6D2A341B-07DA-4837-A881-596646524551}"/>
    <cellStyle name="Įprastas 5 3 5 4 3" xfId="2675" xr:uid="{0A6EE6A2-2116-4FFB-B099-9A3232482A28}"/>
    <cellStyle name="Įprastas 5 3 5 4 3 2" xfId="5267" xr:uid="{D48BEDFD-92B0-45EF-8B42-BC7958BEA441}"/>
    <cellStyle name="Įprastas 5 3 5 4 3_8 priedas" xfId="9664" xr:uid="{A0D18EC3-9359-49E9-99C8-1E2F2A5F17F3}"/>
    <cellStyle name="Įprastas 5 3 5 4 4" xfId="6995" xr:uid="{B505F846-D8DC-4696-983D-00C37FC4C96E}"/>
    <cellStyle name="Įprastas 5 3 5 4 5" xfId="3539" xr:uid="{862699C7-1C22-4491-8776-43F52C714DC0}"/>
    <cellStyle name="Įprastas 5 3 5 4_8 priedas" xfId="9662" xr:uid="{0DC22D4D-5737-44F6-ADB9-7102F6F57E20}"/>
    <cellStyle name="Įprastas 5 3 5 5" xfId="1897" xr:uid="{9FC8FC19-66A0-47F2-ABBE-1E3FBAE4A775}"/>
    <cellStyle name="Įprastas 5 3 5 5 2" xfId="5933" xr:uid="{671DA57E-C69F-40C2-AB2E-56340F2F950E}"/>
    <cellStyle name="Įprastas 5 3 5 5 3" xfId="7661" xr:uid="{FC0AA507-1E38-4FEB-840B-A02652025602}"/>
    <cellStyle name="Įprastas 5 3 5 5 4" xfId="4205" xr:uid="{4A68B62C-9170-4C27-9F66-0073700CD6CF}"/>
    <cellStyle name="Įprastas 5 3 5 5_8 priedas" xfId="9665" xr:uid="{516AF554-5D05-48A0-ADAF-6D2758B59A50}"/>
    <cellStyle name="Įprastas 5 3 5 6" xfId="2477" xr:uid="{1EB08942-B51B-4D31-BDF9-FB6F5BDF5CB9}"/>
    <cellStyle name="Įprastas 5 3 5 6 2" xfId="5069" xr:uid="{B1BFA0B6-8262-4AA8-8CC0-9DB185AA4E4F}"/>
    <cellStyle name="Įprastas 5 3 5 6_8 priedas" xfId="9666" xr:uid="{1352FD7B-082D-4A3A-8702-7F3DA1C76643}"/>
    <cellStyle name="Įprastas 5 3 5 7" xfId="6797" xr:uid="{85EBB922-C846-4E0B-87A7-480C3FDF9398}"/>
    <cellStyle name="Įprastas 5 3 5 8" xfId="3341" xr:uid="{3666879A-F9F5-4915-8D87-CE55EF9E99CC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 2 2" xfId="1898" xr:uid="{DDBC3BC2-1A7D-497F-8BE0-5A75B3D4A314}"/>
    <cellStyle name="Įprastas 5 3 6 2 2 2 2" xfId="6323" xr:uid="{FCC2D176-2FA5-4957-9D8E-DF25B3053BB5}"/>
    <cellStyle name="Įprastas 5 3 6 2 2 2 3" xfId="8051" xr:uid="{0AE305AE-69D7-4CD5-9158-A686EF6D3775}"/>
    <cellStyle name="Įprastas 5 3 6 2 2 2 4" xfId="4595" xr:uid="{0B11C277-6F97-4097-9A7E-CC5BE195D613}"/>
    <cellStyle name="Įprastas 5 3 6 2 2 2_8 priedas" xfId="9668" xr:uid="{8D8D0D5C-A9A3-42C2-AFEF-71CD3EC1FB33}"/>
    <cellStyle name="Įprastas 5 3 6 2 2 3" xfId="2867" xr:uid="{425984A7-6034-46A5-BBCE-763DB5DB2DB6}"/>
    <cellStyle name="Įprastas 5 3 6 2 2 3 2" xfId="5459" xr:uid="{DB6265C4-ECCB-432D-8901-40F0DBB03DFC}"/>
    <cellStyle name="Įprastas 5 3 6 2 2 3_8 priedas" xfId="9669" xr:uid="{3D7B64ED-13F5-4640-8650-C9F80D34D59F}"/>
    <cellStyle name="Įprastas 5 3 6 2 2 4" xfId="7187" xr:uid="{780E6E0B-B973-49E8-8C95-C3D7A0CEFEC2}"/>
    <cellStyle name="Įprastas 5 3 6 2 2 5" xfId="3731" xr:uid="{1CA17D2E-6DC0-404F-B30A-24E25D0A264D}"/>
    <cellStyle name="Įprastas 5 3 6 2 2_8 priedas" xfId="9667" xr:uid="{A20EB18C-6345-4BD1-B350-03E1720F9DC9}"/>
    <cellStyle name="Įprastas 5 3 6 2 3" xfId="1899" xr:uid="{00E7FC64-6767-4758-8A15-74FDA3CC898F}"/>
    <cellStyle name="Įprastas 5 3 6 2 3 2" xfId="5937" xr:uid="{25DF0636-89B8-45E6-BB84-4EF24E97AE3F}"/>
    <cellStyle name="Įprastas 5 3 6 2 3 3" xfId="7665" xr:uid="{A702B66F-8DCC-480D-98B0-A622F8AB48D2}"/>
    <cellStyle name="Įprastas 5 3 6 2 3 4" xfId="4209" xr:uid="{5EFD6C8E-DC31-4FF3-AE68-70E443F46F6B}"/>
    <cellStyle name="Įprastas 5 3 6 2 3_8 priedas" xfId="9670" xr:uid="{3AB16886-B92C-4180-A14B-061B800B5717}"/>
    <cellStyle name="Įprastas 5 3 6 2 4" xfId="2481" xr:uid="{83BF19D8-8954-4FA2-8DF8-9066B8A0BA28}"/>
    <cellStyle name="Įprastas 5 3 6 2 4 2" xfId="5073" xr:uid="{C12921CE-D71F-4CFF-94DA-A3ADA9D95F2D}"/>
    <cellStyle name="Įprastas 5 3 6 2 4_8 priedas" xfId="9671" xr:uid="{37E3B33D-AFC1-46D3-830E-D10927400BDF}"/>
    <cellStyle name="Įprastas 5 3 6 2 5" xfId="6801" xr:uid="{5C86BDA7-68B3-47C7-B01D-7C7BF601A2E4}"/>
    <cellStyle name="Įprastas 5 3 6 2 6" xfId="3345" xr:uid="{5A0D8B65-D5B0-4700-8D39-26F6910CB6AD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 2 2" xfId="1900" xr:uid="{E55432A7-B059-4EF3-80CB-BF13DBBC883F}"/>
    <cellStyle name="Įprastas 5 3 6 3 2 2 2" xfId="6467" xr:uid="{61E7FDD5-DB5D-4230-A1B5-F29D0E891EA1}"/>
    <cellStyle name="Įprastas 5 3 6 3 2 2 3" xfId="8195" xr:uid="{CA6FFF09-700A-48E8-B763-ED4CE57EAD9A}"/>
    <cellStyle name="Įprastas 5 3 6 3 2 2 4" xfId="4739" xr:uid="{FE5A4F31-6545-4D11-9B05-2C5BABC520D7}"/>
    <cellStyle name="Įprastas 5 3 6 3 2 2_8 priedas" xfId="9673" xr:uid="{12DCB8A3-A556-49F8-A129-0EA56C903929}"/>
    <cellStyle name="Įprastas 5 3 6 3 2 3" xfId="3011" xr:uid="{BC966504-0B35-43D3-A1EF-18E80D98206B}"/>
    <cellStyle name="Įprastas 5 3 6 3 2 3 2" xfId="5603" xr:uid="{5179C413-6479-4A35-918F-587C767C6ED0}"/>
    <cellStyle name="Įprastas 5 3 6 3 2 3_8 priedas" xfId="9674" xr:uid="{0DEB3444-1096-458C-BE29-1A3169EF7ECA}"/>
    <cellStyle name="Įprastas 5 3 6 3 2 4" xfId="7331" xr:uid="{63B6D633-D5A2-498D-BD7A-3B733321C6BC}"/>
    <cellStyle name="Įprastas 5 3 6 3 2 5" xfId="3875" xr:uid="{12C0E2DA-646D-4F2E-B5A4-E4D435857C8E}"/>
    <cellStyle name="Įprastas 5 3 6 3 2_8 priedas" xfId="9672" xr:uid="{129DAD31-0BFB-4CBD-A4C6-14830D0AD5DC}"/>
    <cellStyle name="Įprastas 5 3 6 3 3" xfId="1901" xr:uid="{BCA9ECD7-B40D-47F9-B9AD-F5435DFC8C1D}"/>
    <cellStyle name="Įprastas 5 3 6 3 3 2" xfId="5938" xr:uid="{E10BF9E6-7A50-45F7-9425-F571A30DFFF7}"/>
    <cellStyle name="Įprastas 5 3 6 3 3 3" xfId="7666" xr:uid="{34D12EA4-D509-458F-B93E-7E12E581A8AB}"/>
    <cellStyle name="Įprastas 5 3 6 3 3 4" xfId="4210" xr:uid="{339EA135-025A-4C38-AAE0-278D81575632}"/>
    <cellStyle name="Įprastas 5 3 6 3 3_8 priedas" xfId="9675" xr:uid="{B692CAEB-B8B8-49C9-B135-14B66D95EA6B}"/>
    <cellStyle name="Įprastas 5 3 6 3 4" xfId="2482" xr:uid="{3AEDA8BB-475B-473A-82D8-4ECF2EDF18A5}"/>
    <cellStyle name="Įprastas 5 3 6 3 4 2" xfId="5074" xr:uid="{E5F6DFF5-038C-41B9-A654-EC14A11B4BFE}"/>
    <cellStyle name="Įprastas 5 3 6 3 4_8 priedas" xfId="9676" xr:uid="{4511EE4C-0092-4AF3-9A3D-98529252DCBC}"/>
    <cellStyle name="Įprastas 5 3 6 3 5" xfId="6802" xr:uid="{B226B269-E722-4E56-9BF4-DD1BE1F6C9CE}"/>
    <cellStyle name="Įprastas 5 3 6 3 6" xfId="3346" xr:uid="{A14B98E7-21DD-4862-BB9D-AF2512062BF8}"/>
    <cellStyle name="Įprastas 5 3 6 3_8 priedas" xfId="1162" xr:uid="{00000000-0005-0000-0000-000068030000}"/>
    <cellStyle name="Įprastas 5 3 6 4" xfId="575" xr:uid="{00000000-0005-0000-0000-000069030000}"/>
    <cellStyle name="Įprastas 5 3 6 4 2" xfId="1902" xr:uid="{67A3B495-DC79-48D1-9CEB-592B58065498}"/>
    <cellStyle name="Įprastas 5 3 6 4 2 2" xfId="6179" xr:uid="{D02AF691-86D3-4045-88F6-951ACE09EAC1}"/>
    <cellStyle name="Įprastas 5 3 6 4 2 3" xfId="7907" xr:uid="{50AF3C02-59F0-4C46-AAF6-9DCD0C5C40D7}"/>
    <cellStyle name="Įprastas 5 3 6 4 2 4" xfId="4451" xr:uid="{2CF2D960-DCB4-4D39-A14A-3CDE0A53BD99}"/>
    <cellStyle name="Įprastas 5 3 6 4 2_8 priedas" xfId="9678" xr:uid="{AFC8EF4E-DBA9-4A6A-9DC0-BB25E96C50BD}"/>
    <cellStyle name="Įprastas 5 3 6 4 3" xfId="2723" xr:uid="{188264D8-AC6B-4C3F-B1E1-08AC386A4070}"/>
    <cellStyle name="Įprastas 5 3 6 4 3 2" xfId="5315" xr:uid="{7032AE8C-2D64-454E-8C75-5C6660F466D2}"/>
    <cellStyle name="Įprastas 5 3 6 4 3_8 priedas" xfId="9679" xr:uid="{1283C270-1DF6-41D5-9F32-93C5EC4D6D1E}"/>
    <cellStyle name="Įprastas 5 3 6 4 4" xfId="7043" xr:uid="{75304ED8-577B-4983-AE8F-2FF920AC633D}"/>
    <cellStyle name="Įprastas 5 3 6 4 5" xfId="3587" xr:uid="{A252FC3E-7AB1-4026-A074-2CA361D25E83}"/>
    <cellStyle name="Įprastas 5 3 6 4_8 priedas" xfId="9677" xr:uid="{55515128-F225-40BD-B017-5DF5E8DCF843}"/>
    <cellStyle name="Įprastas 5 3 6 5" xfId="1903" xr:uid="{6AE0117D-5FE2-4ABC-A501-33484DE7D2F6}"/>
    <cellStyle name="Įprastas 5 3 6 5 2" xfId="5936" xr:uid="{066FB3CB-F369-4366-AA45-93AC79F1F101}"/>
    <cellStyle name="Įprastas 5 3 6 5 3" xfId="7664" xr:uid="{DA6C8C9A-D995-455A-A5C9-8EC5C493F706}"/>
    <cellStyle name="Įprastas 5 3 6 5 4" xfId="4208" xr:uid="{F2F9BDC8-00F7-4A72-9B81-3B3071BCBD00}"/>
    <cellStyle name="Įprastas 5 3 6 5_8 priedas" xfId="9680" xr:uid="{D6808BBF-5204-40FF-8E49-2CC868817502}"/>
    <cellStyle name="Įprastas 5 3 6 6" xfId="2480" xr:uid="{DD65BC91-3256-47C2-9628-B05581137E5D}"/>
    <cellStyle name="Įprastas 5 3 6 6 2" xfId="5072" xr:uid="{A75A9361-F1E6-4E34-B830-7F3AAC4871C9}"/>
    <cellStyle name="Įprastas 5 3 6 6_8 priedas" xfId="9681" xr:uid="{3FFE9986-D246-4A18-BF8D-2F01E6226F89}"/>
    <cellStyle name="Įprastas 5 3 6 7" xfId="6800" xr:uid="{CC0A7AD3-E88C-444B-85F8-585BB5A31A54}"/>
    <cellStyle name="Įprastas 5 3 6 8" xfId="3344" xr:uid="{D8759C0E-18BE-4CC3-88E2-6EA6FAD49A5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 2 2" xfId="1904" xr:uid="{4951056A-D4AA-495C-AEF4-17A7F5FBCAEE}"/>
    <cellStyle name="Įprastas 5 3 7 2 2 2" xfId="6227" xr:uid="{057B0CF5-C92B-43F3-A28E-80E1CB16AD46}"/>
    <cellStyle name="Įprastas 5 3 7 2 2 3" xfId="7955" xr:uid="{04742000-3A8C-4E8E-A84E-2D77C7718065}"/>
    <cellStyle name="Įprastas 5 3 7 2 2 4" xfId="4499" xr:uid="{A073F66B-841E-45D9-8DFB-55CFC5760D79}"/>
    <cellStyle name="Įprastas 5 3 7 2 2_8 priedas" xfId="9683" xr:uid="{F090FD04-1036-4B2E-A46B-F8DCCC99AC45}"/>
    <cellStyle name="Įprastas 5 3 7 2 3" xfId="2771" xr:uid="{75423D64-B1FB-4CB3-943A-9CF465796816}"/>
    <cellStyle name="Įprastas 5 3 7 2 3 2" xfId="5363" xr:uid="{A98A32F3-F1C7-4313-BEC0-2E6721F9A2AC}"/>
    <cellStyle name="Įprastas 5 3 7 2 3_8 priedas" xfId="9684" xr:uid="{35480525-CE39-4C30-ADAB-F7CCE0B071EC}"/>
    <cellStyle name="Įprastas 5 3 7 2 4" xfId="7091" xr:uid="{17CD01CB-1FD2-4BB0-9599-8887FCA5FEAC}"/>
    <cellStyle name="Įprastas 5 3 7 2 5" xfId="3635" xr:uid="{AA9F2541-A909-4F36-9EFC-91FD144670B8}"/>
    <cellStyle name="Įprastas 5 3 7 2_8 priedas" xfId="9682" xr:uid="{1F24FB0D-1B07-4543-A4E3-D8CC6ECB00EF}"/>
    <cellStyle name="Įprastas 5 3 7 3" xfId="1905" xr:uid="{7E2F95EE-5CE7-4B8D-82DD-746D79AACFD1}"/>
    <cellStyle name="Įprastas 5 3 7 3 2" xfId="5939" xr:uid="{3C144430-1EA2-40F3-8C95-7D8CED4993B1}"/>
    <cellStyle name="Įprastas 5 3 7 3 3" xfId="7667" xr:uid="{D7FBE7A3-8813-4BE4-A8B4-744639E0A848}"/>
    <cellStyle name="Įprastas 5 3 7 3 4" xfId="4211" xr:uid="{D2895D10-A2E7-41A6-88F3-5A548AC884C4}"/>
    <cellStyle name="Įprastas 5 3 7 3_8 priedas" xfId="9685" xr:uid="{5E9B692B-E75C-44A6-9125-3621EE2F70DB}"/>
    <cellStyle name="Įprastas 5 3 7 4" xfId="2483" xr:uid="{064CD3D5-D25F-487D-9D59-4EE779FB6693}"/>
    <cellStyle name="Įprastas 5 3 7 4 2" xfId="5075" xr:uid="{56538651-D793-4ACD-B9C7-0474083CCC6F}"/>
    <cellStyle name="Įprastas 5 3 7 4_8 priedas" xfId="9686" xr:uid="{F0B47244-C480-4063-B3B4-E4FB0B2C93C2}"/>
    <cellStyle name="Įprastas 5 3 7 5" xfId="6803" xr:uid="{3B75A129-F2E7-4C39-868E-05C7FF89E66C}"/>
    <cellStyle name="Įprastas 5 3 7 6" xfId="3347" xr:uid="{E0F16828-2766-4598-8D4D-46BD5FB6B15A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 2 2" xfId="1906" xr:uid="{C551960B-FCB1-4533-830D-A8EA58414351}"/>
    <cellStyle name="Įprastas 5 3 8 2 2 2" xfId="6371" xr:uid="{085D95E3-516B-4FB4-B7A8-6173D9EC8D29}"/>
    <cellStyle name="Įprastas 5 3 8 2 2 3" xfId="8099" xr:uid="{478F08AB-00E7-47F7-9289-E87021AA79C0}"/>
    <cellStyle name="Įprastas 5 3 8 2 2 4" xfId="4643" xr:uid="{CBBCFC99-CB4B-4D03-9DDB-19F2592973B1}"/>
    <cellStyle name="Įprastas 5 3 8 2 2_8 priedas" xfId="9688" xr:uid="{07FF9A57-D57B-46E0-A6BC-B8844F502E70}"/>
    <cellStyle name="Įprastas 5 3 8 2 3" xfId="2915" xr:uid="{145E5962-0E2B-4817-9515-01D875E71775}"/>
    <cellStyle name="Įprastas 5 3 8 2 3 2" xfId="5507" xr:uid="{DD13C3B4-4A34-40BC-AD9E-D75A65751571}"/>
    <cellStyle name="Įprastas 5 3 8 2 3_8 priedas" xfId="9689" xr:uid="{7D8CA149-6E8F-4B10-BC2C-855EE78C2760}"/>
    <cellStyle name="Įprastas 5 3 8 2 4" xfId="7235" xr:uid="{A48F1FD7-92ED-4532-A4FC-221F57B85BBC}"/>
    <cellStyle name="Įprastas 5 3 8 2 5" xfId="3779" xr:uid="{AA4B6510-DBE3-4137-86B3-2C8397D79354}"/>
    <cellStyle name="Įprastas 5 3 8 2_8 priedas" xfId="9687" xr:uid="{FA537C24-BFF0-4BCE-AE82-3B239D91FD11}"/>
    <cellStyle name="Įprastas 5 3 8 3" xfId="1907" xr:uid="{FA2BCBDA-E179-464F-9006-EEDEC430B71C}"/>
    <cellStyle name="Įprastas 5 3 8 3 2" xfId="5940" xr:uid="{A060D9A2-93B9-49D9-98FF-36CBBAD5A0C2}"/>
    <cellStyle name="Įprastas 5 3 8 3 3" xfId="7668" xr:uid="{1BC53ABF-B9E3-442B-9B47-0F0BBE502BEB}"/>
    <cellStyle name="Įprastas 5 3 8 3 4" xfId="4212" xr:uid="{BEA1626F-AC34-448D-AD72-635B0CD38CF6}"/>
    <cellStyle name="Įprastas 5 3 8 3_8 priedas" xfId="9690" xr:uid="{685DAE8B-3E26-4865-85DE-2C744AD368D0}"/>
    <cellStyle name="Įprastas 5 3 8 4" xfId="2484" xr:uid="{CE610983-98C8-423C-BB4C-AFCC4E5E55CD}"/>
    <cellStyle name="Įprastas 5 3 8 4 2" xfId="5076" xr:uid="{B6084C29-21E2-4996-B372-36955E1DB13D}"/>
    <cellStyle name="Įprastas 5 3 8 4_8 priedas" xfId="9691" xr:uid="{266A5CE1-CFEE-434E-AE5D-8B5CBEA25088}"/>
    <cellStyle name="Įprastas 5 3 8 5" xfId="6804" xr:uid="{7A30927F-97FD-4840-B5B3-FC126230FCF3}"/>
    <cellStyle name="Įprastas 5 3 8 6" xfId="3348" xr:uid="{4F81BFAE-6EAC-4A89-A7F2-D20ACB183AAB}"/>
    <cellStyle name="Įprastas 5 3 8_8 priedas" xfId="1252" xr:uid="{00000000-0005-0000-0000-000070030000}"/>
    <cellStyle name="Įprastas 5 3 9" xfId="479" xr:uid="{00000000-0005-0000-0000-000071030000}"/>
    <cellStyle name="Įprastas 5 3 9 2" xfId="1908" xr:uid="{68043772-EF93-4BEC-A8D2-BF25D6E6FDEC}"/>
    <cellStyle name="Įprastas 5 3 9 2 2" xfId="6083" xr:uid="{F928F192-3093-4BFD-B39C-10CF40797B3E}"/>
    <cellStyle name="Įprastas 5 3 9 2 3" xfId="7811" xr:uid="{698586ED-8F03-4903-92CD-CD4E5DDF9D79}"/>
    <cellStyle name="Įprastas 5 3 9 2 4" xfId="4355" xr:uid="{86138E12-75DD-4943-8F4E-0E756BEDB436}"/>
    <cellStyle name="Įprastas 5 3 9 2_8 priedas" xfId="9693" xr:uid="{E4471F1F-43F0-4C3A-93EB-DFA0B8968D02}"/>
    <cellStyle name="Įprastas 5 3 9 3" xfId="2627" xr:uid="{3BBD0AEB-D425-4CF9-8E69-B3A0D9F09FCD}"/>
    <cellStyle name="Įprastas 5 3 9 3 2" xfId="5219" xr:uid="{B8E1EBA1-70A7-44F4-BEAD-61BF4D1C7C8B}"/>
    <cellStyle name="Įprastas 5 3 9 3_8 priedas" xfId="9694" xr:uid="{B2675F08-1685-481A-B4AA-7CAE9E206EC2}"/>
    <cellStyle name="Įprastas 5 3 9 4" xfId="6947" xr:uid="{0E08C10F-0189-447B-89E3-1999DA4E5AB5}"/>
    <cellStyle name="Įprastas 5 3 9 5" xfId="3491" xr:uid="{B65EE1AF-7B0A-4795-94C3-7A8B2C72651F}"/>
    <cellStyle name="Įprastas 5 3 9_8 priedas" xfId="9692" xr:uid="{9DF96C53-453B-4F23-9893-6950CBC1347B}"/>
    <cellStyle name="Įprastas 5 3_8 priedas" xfId="30" xr:uid="{00000000-0005-0000-0000-000072030000}"/>
    <cellStyle name="Įprastas 5 4" xfId="18" xr:uid="{00000000-0005-0000-0000-000073030000}"/>
    <cellStyle name="Įprastas 5 4 10" xfId="1909" xr:uid="{E6BB58D4-6958-4B1F-B8DD-A0D0CD03EE1C}"/>
    <cellStyle name="Įprastas 5 4 10 2" xfId="5652" xr:uid="{DB7063B6-5BDD-4964-BDFA-636BF916A704}"/>
    <cellStyle name="Įprastas 5 4 10 3" xfId="7380" xr:uid="{5B9A0FD1-615D-4B99-A20E-4BCA7B8072F8}"/>
    <cellStyle name="Įprastas 5 4 10 4" xfId="3924" xr:uid="{0E3EE6F2-5518-40BC-86D7-F55DF4ED9DF4}"/>
    <cellStyle name="Įprastas 5 4 10_8 priedas" xfId="9695" xr:uid="{3FF9C970-0985-4CAB-B837-9F806EE97CC8}"/>
    <cellStyle name="Įprastas 5 4 11" xfId="2196" xr:uid="{70747270-4AED-447A-9324-5DC17748D65D}"/>
    <cellStyle name="Įprastas 5 4 11 2" xfId="4788" xr:uid="{B3E9976F-E9E8-40AF-B04F-F24DBAB340F7}"/>
    <cellStyle name="Įprastas 5 4 11_8 priedas" xfId="9696" xr:uid="{A84A4EEB-B9BC-4EF4-957D-7A02A582CCAB}"/>
    <cellStyle name="Įprastas 5 4 12" xfId="6516" xr:uid="{D62CD514-514F-4F49-8000-6E1B7200242E}"/>
    <cellStyle name="Įprastas 5 4 13" xfId="3060" xr:uid="{377F9EFB-8A9C-4B17-A1E5-4D1DCB91DFF6}"/>
    <cellStyle name="Įprastas 5 4 2" xfId="26" xr:uid="{00000000-0005-0000-0000-000074030000}"/>
    <cellStyle name="Įprastas 5 4 2 10" xfId="2201" xr:uid="{BFE8665F-CCE3-49CD-821B-F47794872E67}"/>
    <cellStyle name="Įprastas 5 4 2 10 2" xfId="4793" xr:uid="{CA2F1955-ACE3-4BE1-A423-E2FF9AA165D0}"/>
    <cellStyle name="Įprastas 5 4 2 10_8 priedas" xfId="9697" xr:uid="{18E2DA2E-35A6-4AC9-A635-300F186DA2FF}"/>
    <cellStyle name="Įprastas 5 4 2 11" xfId="6521" xr:uid="{E64EFF25-1A93-4D19-96CC-F3C1CC655193}"/>
    <cellStyle name="Įprastas 5 4 2 12" xfId="3065" xr:uid="{6B0F1865-7A29-417A-A085-23669E1453D3}"/>
    <cellStyle name="Įprastas 5 4 2 2" xfId="321" xr:uid="{00000000-0005-0000-0000-000075030000}"/>
    <cellStyle name="Įprastas 5 4 2 2 10" xfId="6805" xr:uid="{CC46D567-B760-4EE3-ADEC-791C0A9AD377}"/>
    <cellStyle name="Įprastas 5 4 2 2 11" xfId="3349" xr:uid="{E6DFBF7B-570B-451C-A9A6-0275461F51C5}"/>
    <cellStyle name="Įprastas 5 4 2 2 2" xfId="322" xr:uid="{00000000-0005-0000-0000-000076030000}"/>
    <cellStyle name="Įprastas 5 4 2 2 2 10" xfId="3350" xr:uid="{AE51E72F-CF13-4DD8-AD65-4402E7F81D3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 2 2" xfId="1910" xr:uid="{905D8DFA-9D3F-4B7C-BD65-FFE437FAA8E7}"/>
    <cellStyle name="Įprastas 5 4 2 2 2 2 2 2 2 2" xfId="6317" xr:uid="{C829951A-AE62-434E-9AE5-4FA27CD99FFC}"/>
    <cellStyle name="Įprastas 5 4 2 2 2 2 2 2 2 3" xfId="8045" xr:uid="{9202B6C5-50CC-47FA-80CD-3ED9CC7BB3FB}"/>
    <cellStyle name="Įprastas 5 4 2 2 2 2 2 2 2 4" xfId="4589" xr:uid="{29193450-C874-468F-8AC3-2E1F4D1971A7}"/>
    <cellStyle name="Įprastas 5 4 2 2 2 2 2 2 2_8 priedas" xfId="9699" xr:uid="{97302162-C120-42D6-8324-4894A30BB70F}"/>
    <cellStyle name="Įprastas 5 4 2 2 2 2 2 2 3" xfId="2861" xr:uid="{92FC641D-17ED-4F82-9D0D-81A3A33383E6}"/>
    <cellStyle name="Įprastas 5 4 2 2 2 2 2 2 3 2" xfId="5453" xr:uid="{AAD5167B-BC35-40E3-80AF-5C8FC41A282E}"/>
    <cellStyle name="Įprastas 5 4 2 2 2 2 2 2 3_8 priedas" xfId="9700" xr:uid="{7ACC096F-9E06-4A6F-908A-FB12CB0B776A}"/>
    <cellStyle name="Įprastas 5 4 2 2 2 2 2 2 4" xfId="7181" xr:uid="{54E36A6B-C4EC-4F01-8EAE-4EF629EEBEF2}"/>
    <cellStyle name="Įprastas 5 4 2 2 2 2 2 2 5" xfId="3725" xr:uid="{D72A9809-BDD2-4708-A2E4-4E7FCF36161C}"/>
    <cellStyle name="Įprastas 5 4 2 2 2 2 2 2_8 priedas" xfId="9698" xr:uid="{10AC6127-5D9E-44E8-889F-F8052C64CF22}"/>
    <cellStyle name="Įprastas 5 4 2 2 2 2 2 3" xfId="1911" xr:uid="{13335E3A-FCD9-4D6B-9F3B-2EDF1067BA75}"/>
    <cellStyle name="Įprastas 5 4 2 2 2 2 2 3 2" xfId="5944" xr:uid="{4586BDB3-B85B-4914-8AE5-DC0E65044E2A}"/>
    <cellStyle name="Įprastas 5 4 2 2 2 2 2 3 3" xfId="7672" xr:uid="{4E3B3F30-52EB-42C1-A888-45D7C3CF783F}"/>
    <cellStyle name="Įprastas 5 4 2 2 2 2 2 3 4" xfId="4216" xr:uid="{402EE28F-97CE-45CB-93E6-D6B28AB7AE72}"/>
    <cellStyle name="Įprastas 5 4 2 2 2 2 2 3_8 priedas" xfId="9701" xr:uid="{BC0640D7-B18F-472B-B26D-26B2D1B512A4}"/>
    <cellStyle name="Įprastas 5 4 2 2 2 2 2 4" xfId="2488" xr:uid="{B8E77C24-B17C-4315-B00F-8A80B2A5842C}"/>
    <cellStyle name="Įprastas 5 4 2 2 2 2 2 4 2" xfId="5080" xr:uid="{96556621-7F96-4EF6-95BA-4B04E2A9FC03}"/>
    <cellStyle name="Įprastas 5 4 2 2 2 2 2 4_8 priedas" xfId="9702" xr:uid="{508D3844-7897-4E05-A0EC-8309FD1772A4}"/>
    <cellStyle name="Įprastas 5 4 2 2 2 2 2 5" xfId="6808" xr:uid="{8CB26BAD-567F-439E-9050-D2EB0A61B96A}"/>
    <cellStyle name="Įprastas 5 4 2 2 2 2 2 6" xfId="3352" xr:uid="{EB76BD4C-5684-4A4D-AB06-0B77AF59A8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 2 2" xfId="1912" xr:uid="{A4489A5D-79BF-4C7A-8039-238886952A81}"/>
    <cellStyle name="Įprastas 5 4 2 2 2 2 3 2 2 2" xfId="6461" xr:uid="{8F690FEB-5CBF-49DB-8761-673023BB1C38}"/>
    <cellStyle name="Įprastas 5 4 2 2 2 2 3 2 2 3" xfId="8189" xr:uid="{52CB97E8-7706-483D-A570-B210395454E8}"/>
    <cellStyle name="Įprastas 5 4 2 2 2 2 3 2 2 4" xfId="4733" xr:uid="{0EFFF160-B364-482D-B683-32380DAAAB88}"/>
    <cellStyle name="Įprastas 5 4 2 2 2 2 3 2 2_8 priedas" xfId="9704" xr:uid="{0B73DB18-BB8B-4704-96D6-1E951F6343EF}"/>
    <cellStyle name="Įprastas 5 4 2 2 2 2 3 2 3" xfId="3005" xr:uid="{89F9864E-0971-4E4C-976F-DC86B7A6D017}"/>
    <cellStyle name="Įprastas 5 4 2 2 2 2 3 2 3 2" xfId="5597" xr:uid="{F521ED73-E8B7-4433-8347-0DB02D850507}"/>
    <cellStyle name="Įprastas 5 4 2 2 2 2 3 2 3_8 priedas" xfId="9705" xr:uid="{FCADFA99-3B67-46F8-9106-FE4C996874FC}"/>
    <cellStyle name="Įprastas 5 4 2 2 2 2 3 2 4" xfId="7325" xr:uid="{C18EC349-CEEB-4540-8191-0B4D1B4BD0E4}"/>
    <cellStyle name="Įprastas 5 4 2 2 2 2 3 2 5" xfId="3869" xr:uid="{B54238D6-4FDA-410E-B23A-9509CD40C1DE}"/>
    <cellStyle name="Įprastas 5 4 2 2 2 2 3 2_8 priedas" xfId="9703" xr:uid="{514DB337-0B61-40AF-9254-47049329E79D}"/>
    <cellStyle name="Įprastas 5 4 2 2 2 2 3 3" xfId="1913" xr:uid="{F2199324-C8B2-4EE7-BA10-E06031B2AAD2}"/>
    <cellStyle name="Įprastas 5 4 2 2 2 2 3 3 2" xfId="5945" xr:uid="{BAB981DD-2B29-4BDD-A3CD-8A7044B25395}"/>
    <cellStyle name="Įprastas 5 4 2 2 2 2 3 3 3" xfId="7673" xr:uid="{844627D6-C590-4B52-B1A9-B956072EC87B}"/>
    <cellStyle name="Įprastas 5 4 2 2 2 2 3 3 4" xfId="4217" xr:uid="{71D306A3-7C56-4413-BE7F-5144D1C5168B}"/>
    <cellStyle name="Įprastas 5 4 2 2 2 2 3 3_8 priedas" xfId="9706" xr:uid="{0DACF16B-A8B4-467F-9775-79D7D4B27D45}"/>
    <cellStyle name="Įprastas 5 4 2 2 2 2 3 4" xfId="2489" xr:uid="{65B7125E-7B72-447C-BA40-C1F990C3C829}"/>
    <cellStyle name="Įprastas 5 4 2 2 2 2 3 4 2" xfId="5081" xr:uid="{85973250-F82A-4D9A-BA54-842369E9A7F0}"/>
    <cellStyle name="Įprastas 5 4 2 2 2 2 3 4_8 priedas" xfId="9707" xr:uid="{DDBA2F87-AA1C-4131-92BD-260D4D41DEDD}"/>
    <cellStyle name="Įprastas 5 4 2 2 2 2 3 5" xfId="6809" xr:uid="{419C971A-1BE9-4D79-AD68-C91AD5A761DF}"/>
    <cellStyle name="Įprastas 5 4 2 2 2 2 3 6" xfId="3353" xr:uid="{1EFCA271-0254-4F12-90B8-1413AF67AB1D}"/>
    <cellStyle name="Įprastas 5 4 2 2 2 2 3_8 priedas" xfId="1274" xr:uid="{00000000-0005-0000-0000-00007D030000}"/>
    <cellStyle name="Įprastas 5 4 2 2 2 2 4" xfId="569" xr:uid="{00000000-0005-0000-0000-00007E030000}"/>
    <cellStyle name="Įprastas 5 4 2 2 2 2 4 2" xfId="1914" xr:uid="{204FD012-868A-482E-A104-2364E4542509}"/>
    <cellStyle name="Įprastas 5 4 2 2 2 2 4 2 2" xfId="6173" xr:uid="{15DF9AF0-ABB2-4561-908E-5042B516CDC8}"/>
    <cellStyle name="Įprastas 5 4 2 2 2 2 4 2 3" xfId="7901" xr:uid="{A105C436-0082-419F-ADF6-BEFA74E40D0C}"/>
    <cellStyle name="Įprastas 5 4 2 2 2 2 4 2 4" xfId="4445" xr:uid="{648BED74-55ED-45E9-B9A4-421B032B233F}"/>
    <cellStyle name="Įprastas 5 4 2 2 2 2 4 2_8 priedas" xfId="9709" xr:uid="{F0C95438-0743-4631-AB1B-51544E29AFFE}"/>
    <cellStyle name="Įprastas 5 4 2 2 2 2 4 3" xfId="2717" xr:uid="{E3574EBA-1479-43B8-B640-8CB2C78534A2}"/>
    <cellStyle name="Įprastas 5 4 2 2 2 2 4 3 2" xfId="5309" xr:uid="{23128952-51A5-4813-9315-3FDB2ADB683A}"/>
    <cellStyle name="Įprastas 5 4 2 2 2 2 4 3_8 priedas" xfId="9710" xr:uid="{B1A66409-BCF3-425A-A649-2BBB9ED0F51F}"/>
    <cellStyle name="Įprastas 5 4 2 2 2 2 4 4" xfId="7037" xr:uid="{D05DA2FF-E33D-44A6-861A-B9366C3D9556}"/>
    <cellStyle name="Įprastas 5 4 2 2 2 2 4 5" xfId="3581" xr:uid="{3154342C-F862-4DD8-AAF7-338FB8AF0956}"/>
    <cellStyle name="Įprastas 5 4 2 2 2 2 4_8 priedas" xfId="9708" xr:uid="{EFE688E5-247A-4F43-9C9B-CEE906BD5E27}"/>
    <cellStyle name="Įprastas 5 4 2 2 2 2 5" xfId="1915" xr:uid="{C2EED52C-3AB4-43D0-B4C3-F0C0A7809D75}"/>
    <cellStyle name="Įprastas 5 4 2 2 2 2 5 2" xfId="5943" xr:uid="{8FA45397-E64C-484B-80B9-00B9967B8D93}"/>
    <cellStyle name="Įprastas 5 4 2 2 2 2 5 3" xfId="7671" xr:uid="{CD1F197D-4DEE-49C4-B681-F7A595B77762}"/>
    <cellStyle name="Įprastas 5 4 2 2 2 2 5 4" xfId="4215" xr:uid="{1C193CE2-5D08-4541-9F75-B0FBDAAF7B58}"/>
    <cellStyle name="Įprastas 5 4 2 2 2 2 5_8 priedas" xfId="9711" xr:uid="{8B9C02C9-754D-4EFB-992A-F38AF4B87145}"/>
    <cellStyle name="Įprastas 5 4 2 2 2 2 6" xfId="2487" xr:uid="{E8A689AA-5FD5-46FF-97D8-1651A7862D41}"/>
    <cellStyle name="Įprastas 5 4 2 2 2 2 6 2" xfId="5079" xr:uid="{7C06CED4-6F19-4861-A0D2-30F8CFCB1B6A}"/>
    <cellStyle name="Įprastas 5 4 2 2 2 2 6_8 priedas" xfId="9712" xr:uid="{4AF19586-7681-450F-809F-07E90B4B2BDB}"/>
    <cellStyle name="Įprastas 5 4 2 2 2 2 7" xfId="6807" xr:uid="{042EEAB4-936D-4354-94D3-05EDF163A3DA}"/>
    <cellStyle name="Įprastas 5 4 2 2 2 2 8" xfId="3351" xr:uid="{A410859B-BF51-4AED-BFDE-DED056AB1CC7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 2 2" xfId="1916" xr:uid="{AFBD9530-ADD4-4702-841B-5BCB42739DD1}"/>
    <cellStyle name="Įprastas 5 4 2 2 2 3 2 2 2 2" xfId="6365" xr:uid="{6D4C787F-0E8C-413D-873E-0768545B69A0}"/>
    <cellStyle name="Įprastas 5 4 2 2 2 3 2 2 2 3" xfId="8093" xr:uid="{F6C2DC62-C607-48F6-A85B-8783E93A9E82}"/>
    <cellStyle name="Įprastas 5 4 2 2 2 3 2 2 2 4" xfId="4637" xr:uid="{72519ED2-B4E2-4979-B00A-D54148C181B2}"/>
    <cellStyle name="Įprastas 5 4 2 2 2 3 2 2 2_8 priedas" xfId="9714" xr:uid="{6FC61FFF-5D7D-433F-B1E8-7B42B3A36FE0}"/>
    <cellStyle name="Įprastas 5 4 2 2 2 3 2 2 3" xfId="2909" xr:uid="{73A503BD-2FE2-4550-B5AF-3D1A28110181}"/>
    <cellStyle name="Įprastas 5 4 2 2 2 3 2 2 3 2" xfId="5501" xr:uid="{14A7BC56-BE5F-4991-A26E-F77BF11736BD}"/>
    <cellStyle name="Įprastas 5 4 2 2 2 3 2 2 3_8 priedas" xfId="9715" xr:uid="{264E03E4-54DB-4329-9868-95628A0B0322}"/>
    <cellStyle name="Įprastas 5 4 2 2 2 3 2 2 4" xfId="7229" xr:uid="{3426F554-E3D2-4F91-A969-B69BB1405011}"/>
    <cellStyle name="Įprastas 5 4 2 2 2 3 2 2 5" xfId="3773" xr:uid="{B0F2F7FD-819A-46E9-A59F-6943BBE75461}"/>
    <cellStyle name="Įprastas 5 4 2 2 2 3 2 2_8 priedas" xfId="9713" xr:uid="{C525526A-13AD-4EFC-A7FB-D86017081D49}"/>
    <cellStyle name="Įprastas 5 4 2 2 2 3 2 3" xfId="1917" xr:uid="{3C27BEE0-46CD-4DA6-8484-F694BE10CE15}"/>
    <cellStyle name="Įprastas 5 4 2 2 2 3 2 3 2" xfId="5947" xr:uid="{4C5BECEA-96E9-4AD3-839B-2D428F0E0D68}"/>
    <cellStyle name="Įprastas 5 4 2 2 2 3 2 3 3" xfId="7675" xr:uid="{9156C5BF-C021-4BF8-ADF8-DCF6F1C51F47}"/>
    <cellStyle name="Įprastas 5 4 2 2 2 3 2 3 4" xfId="4219" xr:uid="{6B4CFDA7-0157-4CAF-911C-BDA9DA4A1FD6}"/>
    <cellStyle name="Įprastas 5 4 2 2 2 3 2 3_8 priedas" xfId="9716" xr:uid="{7EF7C968-668D-49EC-9B05-E1C8D79B014A}"/>
    <cellStyle name="Įprastas 5 4 2 2 2 3 2 4" xfId="2491" xr:uid="{336B6548-80BC-4C71-94B0-900DFA3C0A3B}"/>
    <cellStyle name="Įprastas 5 4 2 2 2 3 2 4 2" xfId="5083" xr:uid="{19609AFE-B054-45A9-BFB5-8736BC41B464}"/>
    <cellStyle name="Įprastas 5 4 2 2 2 3 2 4_8 priedas" xfId="9717" xr:uid="{FBD7826A-EC4F-4777-A107-9A7DD336CA79}"/>
    <cellStyle name="Įprastas 5 4 2 2 2 3 2 5" xfId="6811" xr:uid="{8277B546-40CF-4745-9BBB-106D13C986E9}"/>
    <cellStyle name="Įprastas 5 4 2 2 2 3 2 6" xfId="3355" xr:uid="{A8DF31BF-2A92-4966-A6B2-038C0A70F665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 2 2" xfId="1918" xr:uid="{C8240826-87A3-4D7C-A8D9-D8EF4C2BBAFA}"/>
    <cellStyle name="Įprastas 5 4 2 2 2 3 3 2 2 2" xfId="6509" xr:uid="{9A4EFAC7-043E-4846-88A7-8D7F4362757D}"/>
    <cellStyle name="Įprastas 5 4 2 2 2 3 3 2 2 3" xfId="8237" xr:uid="{4C2C84E3-B8C0-4358-AB79-BCA5719FC0E5}"/>
    <cellStyle name="Įprastas 5 4 2 2 2 3 3 2 2 4" xfId="4781" xr:uid="{792AA9E7-D474-4E24-8653-4C6F04D92357}"/>
    <cellStyle name="Įprastas 5 4 2 2 2 3 3 2 2_8 priedas" xfId="9719" xr:uid="{9A92233E-1DF0-46FE-AEE5-EDBE7B0D266D}"/>
    <cellStyle name="Įprastas 5 4 2 2 2 3 3 2 3" xfId="3053" xr:uid="{351C5D77-1B7B-4A7C-A014-FEEAEF66206D}"/>
    <cellStyle name="Įprastas 5 4 2 2 2 3 3 2 3 2" xfId="5645" xr:uid="{AE9FDCF1-B82B-4525-A1D3-48481C52BDDD}"/>
    <cellStyle name="Įprastas 5 4 2 2 2 3 3 2 3_8 priedas" xfId="9720" xr:uid="{B9946A2F-84A6-494F-BDBE-D3C38B00FFC8}"/>
    <cellStyle name="Įprastas 5 4 2 2 2 3 3 2 4" xfId="7373" xr:uid="{053CB310-476E-4C03-BFD1-A30EDE8377F8}"/>
    <cellStyle name="Įprastas 5 4 2 2 2 3 3 2 5" xfId="3917" xr:uid="{B8071F97-9655-4050-A9B1-0087BD529D5A}"/>
    <cellStyle name="Įprastas 5 4 2 2 2 3 3 2_8 priedas" xfId="9718" xr:uid="{73B44C05-36A7-4F91-AB11-D0F2489F165B}"/>
    <cellStyle name="Įprastas 5 4 2 2 2 3 3 3" xfId="1919" xr:uid="{AE3DE86C-B32F-4C39-B5F0-D5DF7F852C00}"/>
    <cellStyle name="Įprastas 5 4 2 2 2 3 3 3 2" xfId="5948" xr:uid="{25EB88A8-6E94-47EA-BBFD-0286334AA3B0}"/>
    <cellStyle name="Įprastas 5 4 2 2 2 3 3 3 3" xfId="7676" xr:uid="{A56EFD62-1292-4448-98D8-EDED9B706FEF}"/>
    <cellStyle name="Įprastas 5 4 2 2 2 3 3 3 4" xfId="4220" xr:uid="{7C71FD6C-AAB3-479C-9AE4-469468FA679A}"/>
    <cellStyle name="Įprastas 5 4 2 2 2 3 3 3_8 priedas" xfId="9721" xr:uid="{01DD332D-CD9B-49BD-99F7-49130C286B28}"/>
    <cellStyle name="Įprastas 5 4 2 2 2 3 3 4" xfId="2492" xr:uid="{94425381-EE47-485D-B799-5B68F4BE1A9D}"/>
    <cellStyle name="Įprastas 5 4 2 2 2 3 3 4 2" xfId="5084" xr:uid="{DEA039BE-7725-41BE-A451-DD3954C607C5}"/>
    <cellStyle name="Įprastas 5 4 2 2 2 3 3 4_8 priedas" xfId="9722" xr:uid="{1BF2F339-249D-49C2-A843-5473C2EF5E86}"/>
    <cellStyle name="Įprastas 5 4 2 2 2 3 3 5" xfId="6812" xr:uid="{5EE8D59F-BF75-4A4A-A5C6-33E1C7E42A50}"/>
    <cellStyle name="Įprastas 5 4 2 2 2 3 3 6" xfId="3356" xr:uid="{CD6D5F3B-D59E-4E1B-92C4-B2B5CBEB91FE}"/>
    <cellStyle name="Įprastas 5 4 2 2 2 3 3_8 priedas" xfId="961" xr:uid="{00000000-0005-0000-0000-000086030000}"/>
    <cellStyle name="Įprastas 5 4 2 2 2 3 4" xfId="617" xr:uid="{00000000-0005-0000-0000-000087030000}"/>
    <cellStyle name="Įprastas 5 4 2 2 2 3 4 2" xfId="1920" xr:uid="{62840E65-9359-41F3-A281-74F816BAAACE}"/>
    <cellStyle name="Įprastas 5 4 2 2 2 3 4 2 2" xfId="6221" xr:uid="{F1C0BCC5-FB0F-41A1-912E-77FE302D2EAD}"/>
    <cellStyle name="Įprastas 5 4 2 2 2 3 4 2 3" xfId="7949" xr:uid="{A0B21E64-36B9-43A0-BF77-E19D904C8CE9}"/>
    <cellStyle name="Įprastas 5 4 2 2 2 3 4 2 4" xfId="4493" xr:uid="{179E498D-F267-4461-9ED3-F847ECDF3FE7}"/>
    <cellStyle name="Įprastas 5 4 2 2 2 3 4 2_8 priedas" xfId="9724" xr:uid="{62F5BB43-4766-40B3-A162-ED02F8B6D719}"/>
    <cellStyle name="Įprastas 5 4 2 2 2 3 4 3" xfId="2765" xr:uid="{25A19821-6298-4CD7-8F5B-76640C6C5C3A}"/>
    <cellStyle name="Įprastas 5 4 2 2 2 3 4 3 2" xfId="5357" xr:uid="{EF9C22E2-0498-4C33-A254-2C3106C3F772}"/>
    <cellStyle name="Įprastas 5 4 2 2 2 3 4 3_8 priedas" xfId="9725" xr:uid="{3B1DDC37-20F8-49D5-8139-76E6F1F32717}"/>
    <cellStyle name="Įprastas 5 4 2 2 2 3 4 4" xfId="7085" xr:uid="{43F79F1C-4A86-47CB-8198-FDFA35F2A487}"/>
    <cellStyle name="Įprastas 5 4 2 2 2 3 4 5" xfId="3629" xr:uid="{E8A58288-DAA1-4786-A803-CA4293EB554B}"/>
    <cellStyle name="Įprastas 5 4 2 2 2 3 4_8 priedas" xfId="9723" xr:uid="{E524F183-C37B-4DF2-B4AA-ED26D4400E0B}"/>
    <cellStyle name="Įprastas 5 4 2 2 2 3 5" xfId="1921" xr:uid="{A439B07B-18F8-405E-BDBA-0CA4E36C0965}"/>
    <cellStyle name="Įprastas 5 4 2 2 2 3 5 2" xfId="5946" xr:uid="{042255A5-2B67-4005-9266-6E5889ABE161}"/>
    <cellStyle name="Įprastas 5 4 2 2 2 3 5 3" xfId="7674" xr:uid="{C3BFA89A-C58E-46F3-94A5-F69A74234DDA}"/>
    <cellStyle name="Įprastas 5 4 2 2 2 3 5 4" xfId="4218" xr:uid="{C897BA72-A30A-4ECC-B77E-E8BE93EAFFBF}"/>
    <cellStyle name="Įprastas 5 4 2 2 2 3 5_8 priedas" xfId="9726" xr:uid="{0033CEF5-7A8E-495B-9237-82613B3967F5}"/>
    <cellStyle name="Įprastas 5 4 2 2 2 3 6" xfId="2490" xr:uid="{4C4E5891-0DEB-4ACC-8BF2-AA76254CBCE6}"/>
    <cellStyle name="Įprastas 5 4 2 2 2 3 6 2" xfId="5082" xr:uid="{6A4F133B-9C59-40B5-B345-C5123AB7B2C8}"/>
    <cellStyle name="Įprastas 5 4 2 2 2 3 6_8 priedas" xfId="9727" xr:uid="{2ECB7288-4EB2-473E-8642-1318675FB14D}"/>
    <cellStyle name="Įprastas 5 4 2 2 2 3 7" xfId="6810" xr:uid="{BE3E9F33-57F6-4994-93D8-A4DD549A385C}"/>
    <cellStyle name="Įprastas 5 4 2 2 2 3 8" xfId="3354" xr:uid="{47C5E124-E98E-459A-9805-2EEC6888AA22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 2 2" xfId="1922" xr:uid="{3ABE1E5B-6CEA-4F63-81D3-FC65FA637CF6}"/>
    <cellStyle name="Įprastas 5 4 2 2 2 4 2 2 2" xfId="6269" xr:uid="{BC4EFC9B-E52F-4590-BE8A-2EDBC3C31AF4}"/>
    <cellStyle name="Įprastas 5 4 2 2 2 4 2 2 3" xfId="7997" xr:uid="{81C9BE53-686B-4620-8B67-BFE0740149C8}"/>
    <cellStyle name="Įprastas 5 4 2 2 2 4 2 2 4" xfId="4541" xr:uid="{637AEB4A-99D9-472B-992D-D75750BCB712}"/>
    <cellStyle name="Įprastas 5 4 2 2 2 4 2 2_8 priedas" xfId="9729" xr:uid="{D8133FD1-0E91-4F40-9A63-E422CC7AD707}"/>
    <cellStyle name="Įprastas 5 4 2 2 2 4 2 3" xfId="2813" xr:uid="{8D4D4C38-364B-49BD-86AE-9F145C2452D6}"/>
    <cellStyle name="Įprastas 5 4 2 2 2 4 2 3 2" xfId="5405" xr:uid="{5C62CFB5-2A91-442D-8E06-2E6B7EEE8617}"/>
    <cellStyle name="Įprastas 5 4 2 2 2 4 2 3_8 priedas" xfId="9730" xr:uid="{69084CE0-297B-4935-A4D5-36575371EF2A}"/>
    <cellStyle name="Įprastas 5 4 2 2 2 4 2 4" xfId="7133" xr:uid="{67249090-A17F-4BE9-B138-BCBCDA19CB07}"/>
    <cellStyle name="Įprastas 5 4 2 2 2 4 2 5" xfId="3677" xr:uid="{B67F0002-48A1-4FF0-8DAD-F470BFE850A6}"/>
    <cellStyle name="Įprastas 5 4 2 2 2 4 2_8 priedas" xfId="9728" xr:uid="{5D9ED9F9-474F-4978-B35D-CDB43C238749}"/>
    <cellStyle name="Įprastas 5 4 2 2 2 4 3" xfId="1923" xr:uid="{72415261-F8CC-4D67-9359-444001511CDA}"/>
    <cellStyle name="Įprastas 5 4 2 2 2 4 3 2" xfId="5949" xr:uid="{A40B47EC-5EEE-4397-B2A7-DA0F5204CB4A}"/>
    <cellStyle name="Įprastas 5 4 2 2 2 4 3 3" xfId="7677" xr:uid="{236990E7-377F-4464-9696-74257EAC6AFF}"/>
    <cellStyle name="Įprastas 5 4 2 2 2 4 3 4" xfId="4221" xr:uid="{7E152A01-B27C-4A5E-A2E6-CFBEBD8E0297}"/>
    <cellStyle name="Įprastas 5 4 2 2 2 4 3_8 priedas" xfId="9731" xr:uid="{C8D2938E-69AD-4E91-849C-C4DE9AE79294}"/>
    <cellStyle name="Įprastas 5 4 2 2 2 4 4" xfId="2493" xr:uid="{363AEAAA-7B15-44B7-B8AE-BA9DDB1A019A}"/>
    <cellStyle name="Įprastas 5 4 2 2 2 4 4 2" xfId="5085" xr:uid="{F4626E41-094F-4ACD-9780-F4901069CD72}"/>
    <cellStyle name="Įprastas 5 4 2 2 2 4 4_8 priedas" xfId="9732" xr:uid="{4D133298-6B5C-49F1-942E-215B01893E96}"/>
    <cellStyle name="Įprastas 5 4 2 2 2 4 5" xfId="6813" xr:uid="{4D42E6B1-E489-49B9-9332-52B2D144F81D}"/>
    <cellStyle name="Įprastas 5 4 2 2 2 4 6" xfId="3357" xr:uid="{BCF7E9CD-E59B-4BCB-9A28-63B1C2487872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 2 2" xfId="1924" xr:uid="{CB630F45-E075-4EE7-8CCF-BA7DBFCD39BD}"/>
    <cellStyle name="Įprastas 5 4 2 2 2 5 2 2 2" xfId="6413" xr:uid="{29D1FB82-4FF6-4AE6-BB83-86C030CFAEBA}"/>
    <cellStyle name="Įprastas 5 4 2 2 2 5 2 2 3" xfId="8141" xr:uid="{BF2AE88F-6439-42BB-9F45-AF0D8F8806D2}"/>
    <cellStyle name="Įprastas 5 4 2 2 2 5 2 2 4" xfId="4685" xr:uid="{BC4FEF4C-20AD-4DC2-B04C-3BA5088FBFAE}"/>
    <cellStyle name="Įprastas 5 4 2 2 2 5 2 2_8 priedas" xfId="9734" xr:uid="{DF4339D1-5323-4CFE-9FF3-D45ACF02E257}"/>
    <cellStyle name="Įprastas 5 4 2 2 2 5 2 3" xfId="2957" xr:uid="{EA859F05-477D-4CE4-B0E9-BC90C9F640C8}"/>
    <cellStyle name="Įprastas 5 4 2 2 2 5 2 3 2" xfId="5549" xr:uid="{6856D459-C7E3-49EC-BB4A-EAAE60F64041}"/>
    <cellStyle name="Įprastas 5 4 2 2 2 5 2 3_8 priedas" xfId="9735" xr:uid="{0884029D-DB95-4FDB-A848-38F1DAC657BC}"/>
    <cellStyle name="Įprastas 5 4 2 2 2 5 2 4" xfId="7277" xr:uid="{996FDD4A-4D9C-4EC1-9B35-05B6EC8A1ADF}"/>
    <cellStyle name="Įprastas 5 4 2 2 2 5 2 5" xfId="3821" xr:uid="{E226A1CF-6452-489B-920E-694792770033}"/>
    <cellStyle name="Įprastas 5 4 2 2 2 5 2_8 priedas" xfId="9733" xr:uid="{A8793F61-9A5C-4481-98BA-9E9D82A49148}"/>
    <cellStyle name="Įprastas 5 4 2 2 2 5 3" xfId="1925" xr:uid="{07765698-29C1-4E87-A483-596711212793}"/>
    <cellStyle name="Įprastas 5 4 2 2 2 5 3 2" xfId="5950" xr:uid="{AB93DEDB-D00F-4963-86F8-431743A08732}"/>
    <cellStyle name="Įprastas 5 4 2 2 2 5 3 3" xfId="7678" xr:uid="{7C7BDA26-389A-46F7-80B6-62D0314AD7C4}"/>
    <cellStyle name="Įprastas 5 4 2 2 2 5 3 4" xfId="4222" xr:uid="{B82052C3-5123-484B-B993-983525E75168}"/>
    <cellStyle name="Įprastas 5 4 2 2 2 5 3_8 priedas" xfId="9736" xr:uid="{05EF5DCE-7BF0-48A6-B162-DBE26BC5F294}"/>
    <cellStyle name="Įprastas 5 4 2 2 2 5 4" xfId="2494" xr:uid="{906F9F22-6803-48E6-8B61-8FDF1AE68F7D}"/>
    <cellStyle name="Įprastas 5 4 2 2 2 5 4 2" xfId="5086" xr:uid="{AA136AA5-1EEF-4ABF-9C14-B2BB81F4A8AC}"/>
    <cellStyle name="Įprastas 5 4 2 2 2 5 4_8 priedas" xfId="9737" xr:uid="{587FD34F-E5C4-4AD3-B25F-0D53E6699045}"/>
    <cellStyle name="Įprastas 5 4 2 2 2 5 5" xfId="6814" xr:uid="{9AAC1A03-BA06-4397-9489-3C291756C667}"/>
    <cellStyle name="Įprastas 5 4 2 2 2 5 6" xfId="3358" xr:uid="{F07FECCC-F048-4C99-9399-8A882D962BDA}"/>
    <cellStyle name="Įprastas 5 4 2 2 2 5_8 priedas" xfId="915" xr:uid="{00000000-0005-0000-0000-00008E030000}"/>
    <cellStyle name="Įprastas 5 4 2 2 2 6" xfId="521" xr:uid="{00000000-0005-0000-0000-00008F030000}"/>
    <cellStyle name="Įprastas 5 4 2 2 2 6 2" xfId="1926" xr:uid="{1A9AAFFC-6D06-4A13-B09D-A29BD44A2FEC}"/>
    <cellStyle name="Įprastas 5 4 2 2 2 6 2 2" xfId="6125" xr:uid="{E5D1BF1E-BA7A-426F-9664-9D6C86148FAE}"/>
    <cellStyle name="Įprastas 5 4 2 2 2 6 2 3" xfId="7853" xr:uid="{2E5EEEFE-C6D5-41E1-BCE2-3D60488D5B32}"/>
    <cellStyle name="Įprastas 5 4 2 2 2 6 2 4" xfId="4397" xr:uid="{A0DCBAB9-7A3A-4D01-9A9D-7AF13E85A0FB}"/>
    <cellStyle name="Įprastas 5 4 2 2 2 6 2_8 priedas" xfId="9739" xr:uid="{773512DE-6F9C-42A9-9B25-9E4E059C3FF6}"/>
    <cellStyle name="Įprastas 5 4 2 2 2 6 3" xfId="2669" xr:uid="{096E7FD0-99F4-4F82-BC2A-BB527D89CD7A}"/>
    <cellStyle name="Įprastas 5 4 2 2 2 6 3 2" xfId="5261" xr:uid="{06A025B8-E473-443D-BFBE-0113DC84676D}"/>
    <cellStyle name="Įprastas 5 4 2 2 2 6 3_8 priedas" xfId="9740" xr:uid="{DD7BC31F-B504-4D3E-AD64-8BF524FC11EA}"/>
    <cellStyle name="Įprastas 5 4 2 2 2 6 4" xfId="6989" xr:uid="{5B1472E6-91AA-4479-9315-B8A8EFC64A0A}"/>
    <cellStyle name="Įprastas 5 4 2 2 2 6 5" xfId="3533" xr:uid="{99ABB371-E49B-4EEF-BA51-791172D9498C}"/>
    <cellStyle name="Įprastas 5 4 2 2 2 6_8 priedas" xfId="9738" xr:uid="{70232711-C3E2-4EF6-8D2D-40DD576D5761}"/>
    <cellStyle name="Įprastas 5 4 2 2 2 7" xfId="1927" xr:uid="{4B2886A8-9140-466E-B5F3-ADC508DC0E96}"/>
    <cellStyle name="Įprastas 5 4 2 2 2 7 2" xfId="5942" xr:uid="{13305D09-A498-46D9-8004-F6E67B947F25}"/>
    <cellStyle name="Įprastas 5 4 2 2 2 7 3" xfId="7670" xr:uid="{130FFF83-C92C-4EC0-AB2F-14F6465E5BC8}"/>
    <cellStyle name="Įprastas 5 4 2 2 2 7 4" xfId="4214" xr:uid="{4BE1DF5F-7EE4-4840-8048-C0B95879B0A5}"/>
    <cellStyle name="Įprastas 5 4 2 2 2 7_8 priedas" xfId="9741" xr:uid="{FE1E70B6-E731-4B8F-9693-018C097C51F0}"/>
    <cellStyle name="Įprastas 5 4 2 2 2 8" xfId="2486" xr:uid="{B42A48C6-D558-4A14-925A-0AA400C86447}"/>
    <cellStyle name="Įprastas 5 4 2 2 2 8 2" xfId="5078" xr:uid="{E37A0E2B-44E0-4487-A846-5B4E1DDE724D}"/>
    <cellStyle name="Įprastas 5 4 2 2 2 8_8 priedas" xfId="9742" xr:uid="{4514E579-23FF-4820-B457-CED511EF14FC}"/>
    <cellStyle name="Įprastas 5 4 2 2 2 9" xfId="6806" xr:uid="{1CBFCB43-8315-4ED3-895D-A6DF056D15BE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 2 2" xfId="1928" xr:uid="{A6BA63D8-ED21-42DF-8365-CC1D58CC21DC}"/>
    <cellStyle name="Įprastas 5 4 2 2 3 2 2 2 2" xfId="6293" xr:uid="{7D2195D3-BD00-4395-BAD0-D9EC38CE9B4F}"/>
    <cellStyle name="Įprastas 5 4 2 2 3 2 2 2 3" xfId="8021" xr:uid="{1055F252-F5B8-4339-A355-C4978926D945}"/>
    <cellStyle name="Įprastas 5 4 2 2 3 2 2 2 4" xfId="4565" xr:uid="{1150A842-ABA4-45AC-A83E-4AC1D616D20B}"/>
    <cellStyle name="Įprastas 5 4 2 2 3 2 2 2_8 priedas" xfId="9744" xr:uid="{25B92CF0-2825-445B-A995-CDD114C9832C}"/>
    <cellStyle name="Įprastas 5 4 2 2 3 2 2 3" xfId="2837" xr:uid="{C79F6813-21BE-45FE-9EF7-6DF15737B97F}"/>
    <cellStyle name="Įprastas 5 4 2 2 3 2 2 3 2" xfId="5429" xr:uid="{6291089E-F1D2-493B-830A-7C98B4063474}"/>
    <cellStyle name="Įprastas 5 4 2 2 3 2 2 3_8 priedas" xfId="9745" xr:uid="{C9A946C4-004A-46D9-86E1-EDEDC0342FF5}"/>
    <cellStyle name="Įprastas 5 4 2 2 3 2 2 4" xfId="7157" xr:uid="{2C8696B2-0679-43E9-B18E-10027DC1102D}"/>
    <cellStyle name="Įprastas 5 4 2 2 3 2 2 5" xfId="3701" xr:uid="{72914A4E-5915-4140-97E1-E44769E0E03B}"/>
    <cellStyle name="Įprastas 5 4 2 2 3 2 2_8 priedas" xfId="9743" xr:uid="{3B366A9F-9696-4F71-AE23-F10672E282FB}"/>
    <cellStyle name="Įprastas 5 4 2 2 3 2 3" xfId="1929" xr:uid="{96222577-570C-48F1-83A5-83E7425A8013}"/>
    <cellStyle name="Įprastas 5 4 2 2 3 2 3 2" xfId="5952" xr:uid="{7AF8130C-578A-4F1A-9626-26A6EB0AF82C}"/>
    <cellStyle name="Įprastas 5 4 2 2 3 2 3 3" xfId="7680" xr:uid="{A274A387-8D97-4C4E-A168-E0A6462544A8}"/>
    <cellStyle name="Įprastas 5 4 2 2 3 2 3 4" xfId="4224" xr:uid="{086A88A8-63A7-4DD5-9836-A5536FB4B7AD}"/>
    <cellStyle name="Įprastas 5 4 2 2 3 2 3_8 priedas" xfId="9746" xr:uid="{DCAD4352-4D57-4BE2-9251-5D9F887A27B3}"/>
    <cellStyle name="Įprastas 5 4 2 2 3 2 4" xfId="2496" xr:uid="{95D05682-69D3-44A2-B5D0-822EA3EEFB1C}"/>
    <cellStyle name="Įprastas 5 4 2 2 3 2 4 2" xfId="5088" xr:uid="{E2D15CEE-4280-4C7F-A17C-BF1FB10AE6F6}"/>
    <cellStyle name="Įprastas 5 4 2 2 3 2 4_8 priedas" xfId="9747" xr:uid="{EE528777-ECA1-48E2-932A-74D1BE3A62F0}"/>
    <cellStyle name="Įprastas 5 4 2 2 3 2 5" xfId="6816" xr:uid="{5040C67B-BD5D-4B3B-8917-D519DFFCE8D8}"/>
    <cellStyle name="Įprastas 5 4 2 2 3 2 6" xfId="3360" xr:uid="{2B90E24B-1432-4822-9E30-2B2784816C1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 2 2" xfId="1930" xr:uid="{E9884E3F-C34D-407C-B962-1473D7E6C9D3}"/>
    <cellStyle name="Įprastas 5 4 2 2 3 3 2 2 2" xfId="6437" xr:uid="{DA70F08D-4331-4C99-89A2-2EC1CD684C2E}"/>
    <cellStyle name="Įprastas 5 4 2 2 3 3 2 2 3" xfId="8165" xr:uid="{854B3953-FDC4-4104-8FDE-D52CEBD834AC}"/>
    <cellStyle name="Įprastas 5 4 2 2 3 3 2 2 4" xfId="4709" xr:uid="{5ECB1B27-A312-45BE-BC17-B390F6FA5EAF}"/>
    <cellStyle name="Įprastas 5 4 2 2 3 3 2 2_8 priedas" xfId="9749" xr:uid="{8CC74826-A3F2-4A1D-B978-51B4AC3B2314}"/>
    <cellStyle name="Įprastas 5 4 2 2 3 3 2 3" xfId="2981" xr:uid="{161B9DEA-8F35-4E3C-BA70-001C028E5368}"/>
    <cellStyle name="Įprastas 5 4 2 2 3 3 2 3 2" xfId="5573" xr:uid="{FB6CB316-DA28-40AD-B564-97D4A25272C2}"/>
    <cellStyle name="Įprastas 5 4 2 2 3 3 2 3_8 priedas" xfId="9750" xr:uid="{8B2541F2-88A6-4273-AED7-AFDAB4F1B8ED}"/>
    <cellStyle name="Įprastas 5 4 2 2 3 3 2 4" xfId="7301" xr:uid="{3BC47EDC-B053-432F-9A97-09050B9493D7}"/>
    <cellStyle name="Įprastas 5 4 2 2 3 3 2 5" xfId="3845" xr:uid="{02EB8614-31A3-4AC7-B175-CA0B87A783AB}"/>
    <cellStyle name="Įprastas 5 4 2 2 3 3 2_8 priedas" xfId="9748" xr:uid="{A41AABE2-17ED-448C-B3CB-AB831E5EB6E1}"/>
    <cellStyle name="Įprastas 5 4 2 2 3 3 3" xfId="1931" xr:uid="{CBA2D39D-D569-477F-8EBC-BB32D3BC9B12}"/>
    <cellStyle name="Įprastas 5 4 2 2 3 3 3 2" xfId="5953" xr:uid="{9E6B79D8-9999-4A7F-A057-84E3EF506DD1}"/>
    <cellStyle name="Įprastas 5 4 2 2 3 3 3 3" xfId="7681" xr:uid="{2E7E3435-FEDE-4BE8-9718-9338F696C2DA}"/>
    <cellStyle name="Įprastas 5 4 2 2 3 3 3 4" xfId="4225" xr:uid="{A3647DD6-DE75-4BD8-96F0-6576084913A7}"/>
    <cellStyle name="Įprastas 5 4 2 2 3 3 3_8 priedas" xfId="9751" xr:uid="{422C25C2-58DF-4481-9802-F16EA39530CB}"/>
    <cellStyle name="Įprastas 5 4 2 2 3 3 4" xfId="2497" xr:uid="{5FD1F962-259B-4E6F-9075-5DBC4CDCBB4D}"/>
    <cellStyle name="Įprastas 5 4 2 2 3 3 4 2" xfId="5089" xr:uid="{88882384-84A1-4B9B-AB26-797064EA6B20}"/>
    <cellStyle name="Įprastas 5 4 2 2 3 3 4_8 priedas" xfId="9752" xr:uid="{F8342131-1D31-4288-A9CA-9B4F4B3612B3}"/>
    <cellStyle name="Įprastas 5 4 2 2 3 3 5" xfId="6817" xr:uid="{28E254E1-995A-4B0A-825D-AD0DA2AEA3EC}"/>
    <cellStyle name="Įprastas 5 4 2 2 3 3 6" xfId="3361" xr:uid="{026E9E7F-03CA-44D0-9F8A-0D4B83D58CA6}"/>
    <cellStyle name="Įprastas 5 4 2 2 3 3_8 priedas" xfId="1056" xr:uid="{00000000-0005-0000-0000-000097030000}"/>
    <cellStyle name="Įprastas 5 4 2 2 3 4" xfId="545" xr:uid="{00000000-0005-0000-0000-000098030000}"/>
    <cellStyle name="Įprastas 5 4 2 2 3 4 2" xfId="1932" xr:uid="{1B7B0F17-E1BB-4BFA-8891-B69208F877CD}"/>
    <cellStyle name="Įprastas 5 4 2 2 3 4 2 2" xfId="6149" xr:uid="{16059E32-DACC-4F2A-A9B2-EAD635CE12A4}"/>
    <cellStyle name="Įprastas 5 4 2 2 3 4 2 3" xfId="7877" xr:uid="{413212B5-AFD3-435F-9AF2-85F0C1DFCC53}"/>
    <cellStyle name="Įprastas 5 4 2 2 3 4 2 4" xfId="4421" xr:uid="{5F62520D-55DD-41E4-840E-E9994E13B811}"/>
    <cellStyle name="Įprastas 5 4 2 2 3 4 2_8 priedas" xfId="9754" xr:uid="{F1359092-0224-4E1F-955D-1875A5A8E1E8}"/>
    <cellStyle name="Įprastas 5 4 2 2 3 4 3" xfId="2693" xr:uid="{D107F8FF-4A71-4703-9AB3-602B93F7C8BF}"/>
    <cellStyle name="Įprastas 5 4 2 2 3 4 3 2" xfId="5285" xr:uid="{A4772531-8A8D-445D-8944-5A5EAC8B3E9D}"/>
    <cellStyle name="Įprastas 5 4 2 2 3 4 3_8 priedas" xfId="9755" xr:uid="{70990670-3F32-4D88-98A7-B38AEB153C0B}"/>
    <cellStyle name="Įprastas 5 4 2 2 3 4 4" xfId="7013" xr:uid="{35AC1CB2-1CD7-44D4-A51E-0848DE614E95}"/>
    <cellStyle name="Įprastas 5 4 2 2 3 4 5" xfId="3557" xr:uid="{E91991C9-4ADE-457C-9A01-E9382A4364E1}"/>
    <cellStyle name="Įprastas 5 4 2 2 3 4_8 priedas" xfId="9753" xr:uid="{BFDA7B33-3F18-4170-8725-24066B1FFE3B}"/>
    <cellStyle name="Įprastas 5 4 2 2 3 5" xfId="1933" xr:uid="{DB4CD3DA-A082-4E35-B126-6429152545DE}"/>
    <cellStyle name="Įprastas 5 4 2 2 3 5 2" xfId="5951" xr:uid="{74040C9A-8784-4534-9BE9-092004C788A8}"/>
    <cellStyle name="Įprastas 5 4 2 2 3 5 3" xfId="7679" xr:uid="{7ECF5E28-296B-483C-ABC0-40CFB57A62FF}"/>
    <cellStyle name="Įprastas 5 4 2 2 3 5 4" xfId="4223" xr:uid="{063C1DFB-BEE0-4238-AB2F-7227BDB78A9C}"/>
    <cellStyle name="Įprastas 5 4 2 2 3 5_8 priedas" xfId="9756" xr:uid="{5CE64FD3-1DE9-40D3-995F-03D6F35257BF}"/>
    <cellStyle name="Įprastas 5 4 2 2 3 6" xfId="2495" xr:uid="{BB1FEC73-CAEF-4919-BA8F-0535BF260C73}"/>
    <cellStyle name="Įprastas 5 4 2 2 3 6 2" xfId="5087" xr:uid="{CABB881C-2277-4CD2-B56B-6507CD91449F}"/>
    <cellStyle name="Įprastas 5 4 2 2 3 6_8 priedas" xfId="9757" xr:uid="{EF873882-E711-4A3B-A065-DB905678D97A}"/>
    <cellStyle name="Įprastas 5 4 2 2 3 7" xfId="6815" xr:uid="{5775B4A0-D2E5-48E3-833D-433265D0213C}"/>
    <cellStyle name="Įprastas 5 4 2 2 3 8" xfId="3359" xr:uid="{4BD504C2-C8DF-4F8B-8A5C-84FF18D4622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 2 2" xfId="1934" xr:uid="{FA525142-56CB-47B4-A726-2125247F5959}"/>
    <cellStyle name="Įprastas 5 4 2 2 4 2 2 2 2" xfId="6341" xr:uid="{7E31CEA9-4CC4-4BA4-96F3-83212052633B}"/>
    <cellStyle name="Įprastas 5 4 2 2 4 2 2 2 3" xfId="8069" xr:uid="{B21F29F6-C900-4BD2-9D5A-0A6A75BB77BB}"/>
    <cellStyle name="Įprastas 5 4 2 2 4 2 2 2 4" xfId="4613" xr:uid="{0D88E122-C1C7-47A3-A7EA-21D5873C802C}"/>
    <cellStyle name="Įprastas 5 4 2 2 4 2 2 2_8 priedas" xfId="9759" xr:uid="{6157D85B-5765-4882-8C89-BFE64595CA03}"/>
    <cellStyle name="Įprastas 5 4 2 2 4 2 2 3" xfId="2885" xr:uid="{74ABC868-2171-42FB-B060-90D53D5630FB}"/>
    <cellStyle name="Įprastas 5 4 2 2 4 2 2 3 2" xfId="5477" xr:uid="{98BD271C-E6DA-4BEA-8437-33B260B36F0E}"/>
    <cellStyle name="Įprastas 5 4 2 2 4 2 2 3_8 priedas" xfId="9760" xr:uid="{6618583B-5C06-46A2-B7F3-3437EA5A81C9}"/>
    <cellStyle name="Įprastas 5 4 2 2 4 2 2 4" xfId="7205" xr:uid="{664DA5B3-75D4-45F1-AE5D-14E0B1176496}"/>
    <cellStyle name="Įprastas 5 4 2 2 4 2 2 5" xfId="3749" xr:uid="{43B8013B-0794-4CE9-B0C1-D50B1399FF4F}"/>
    <cellStyle name="Įprastas 5 4 2 2 4 2 2_8 priedas" xfId="9758" xr:uid="{51A0F6CE-521D-42E1-824C-26456E525637}"/>
    <cellStyle name="Įprastas 5 4 2 2 4 2 3" xfId="1935" xr:uid="{6F10323D-9561-4C31-A215-7E4FA4EE82EC}"/>
    <cellStyle name="Įprastas 5 4 2 2 4 2 3 2" xfId="5955" xr:uid="{BC7C5AC3-2E89-4D6A-BEE4-00AE196211CC}"/>
    <cellStyle name="Įprastas 5 4 2 2 4 2 3 3" xfId="7683" xr:uid="{3BD0E479-4E21-4638-95AA-9B75822A0EC1}"/>
    <cellStyle name="Įprastas 5 4 2 2 4 2 3 4" xfId="4227" xr:uid="{BFF32A9A-1805-4815-B9D3-75E9620D0F78}"/>
    <cellStyle name="Įprastas 5 4 2 2 4 2 3_8 priedas" xfId="9761" xr:uid="{6E4B81EC-A983-4E5E-933A-312A5283D656}"/>
    <cellStyle name="Įprastas 5 4 2 2 4 2 4" xfId="2499" xr:uid="{4039EC2B-53A2-4EE9-AACC-17AE047799BD}"/>
    <cellStyle name="Įprastas 5 4 2 2 4 2 4 2" xfId="5091" xr:uid="{C6EF52E9-2A7B-4000-8EEC-F1F92ACF8925}"/>
    <cellStyle name="Įprastas 5 4 2 2 4 2 4_8 priedas" xfId="9762" xr:uid="{393C1F2F-1F09-43A0-AAA9-F8563FD9E0DD}"/>
    <cellStyle name="Įprastas 5 4 2 2 4 2 5" xfId="6819" xr:uid="{8981253C-3017-42E2-926F-19C8765117C5}"/>
    <cellStyle name="Įprastas 5 4 2 2 4 2 6" xfId="3363" xr:uid="{61190695-EC30-4680-8A0D-6DFB44121CA2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 2 2" xfId="1936" xr:uid="{0E69DABA-E842-4BB6-B6F6-F249163D38A2}"/>
    <cellStyle name="Įprastas 5 4 2 2 4 3 2 2 2" xfId="6485" xr:uid="{9D53D1C7-D37A-416B-9F78-9476B71724CC}"/>
    <cellStyle name="Įprastas 5 4 2 2 4 3 2 2 3" xfId="8213" xr:uid="{37D3AC3B-1559-401D-97AF-44A0A32FA55C}"/>
    <cellStyle name="Įprastas 5 4 2 2 4 3 2 2 4" xfId="4757" xr:uid="{5E006574-8B81-42B2-8B67-DEB67005EC07}"/>
    <cellStyle name="Įprastas 5 4 2 2 4 3 2 2_8 priedas" xfId="9764" xr:uid="{AA0B9D43-D7BA-476F-BB5F-00339FE6751E}"/>
    <cellStyle name="Įprastas 5 4 2 2 4 3 2 3" xfId="3029" xr:uid="{40A0482F-E97F-493C-BBE9-C5F302E7F267}"/>
    <cellStyle name="Įprastas 5 4 2 2 4 3 2 3 2" xfId="5621" xr:uid="{13C4C3BF-ED16-4AA3-95D7-461DD03957AF}"/>
    <cellStyle name="Įprastas 5 4 2 2 4 3 2 3_8 priedas" xfId="9765" xr:uid="{A45AE58C-7FE7-473C-A752-6357083AF615}"/>
    <cellStyle name="Įprastas 5 4 2 2 4 3 2 4" xfId="7349" xr:uid="{64883A2E-0151-4C4F-8FF9-6E6F71F69B2B}"/>
    <cellStyle name="Įprastas 5 4 2 2 4 3 2 5" xfId="3893" xr:uid="{FAD86F8D-7D2E-4712-8650-DA267AF55D1C}"/>
    <cellStyle name="Įprastas 5 4 2 2 4 3 2_8 priedas" xfId="9763" xr:uid="{A026B512-150C-461F-8420-00C92E0A8539}"/>
    <cellStyle name="Įprastas 5 4 2 2 4 3 3" xfId="1937" xr:uid="{BDDD89B4-008F-4E98-8D00-2812D475FDAD}"/>
    <cellStyle name="Įprastas 5 4 2 2 4 3 3 2" xfId="5956" xr:uid="{848AAC2C-4CA9-45EB-B0E3-3C03255C9366}"/>
    <cellStyle name="Įprastas 5 4 2 2 4 3 3 3" xfId="7684" xr:uid="{F4B340A1-2811-4D4A-AE4C-EA9C3D860123}"/>
    <cellStyle name="Įprastas 5 4 2 2 4 3 3 4" xfId="4228" xr:uid="{27E482EA-3AE0-41FB-BF30-ADB0D3C2FE10}"/>
    <cellStyle name="Įprastas 5 4 2 2 4 3 3_8 priedas" xfId="9766" xr:uid="{CF64A575-568C-4AA8-B46C-891603921013}"/>
    <cellStyle name="Įprastas 5 4 2 2 4 3 4" xfId="2500" xr:uid="{65A1C5F1-F5AB-4317-9F68-366F9B0CE896}"/>
    <cellStyle name="Įprastas 5 4 2 2 4 3 4 2" xfId="5092" xr:uid="{302DB879-5DE1-47B3-8F9D-78365A383BC0}"/>
    <cellStyle name="Įprastas 5 4 2 2 4 3 4_8 priedas" xfId="9767" xr:uid="{2C70E228-97D1-401C-97F7-79060A9447FA}"/>
    <cellStyle name="Įprastas 5 4 2 2 4 3 5" xfId="6820" xr:uid="{3B575192-C3DC-45C1-BD3F-E2912E16F4A4}"/>
    <cellStyle name="Įprastas 5 4 2 2 4 3 6" xfId="3364" xr:uid="{6CE28BC8-E4EF-44C5-B862-8D1D2F766613}"/>
    <cellStyle name="Įprastas 5 4 2 2 4 3_8 priedas" xfId="1009" xr:uid="{00000000-0005-0000-0000-0000A0030000}"/>
    <cellStyle name="Įprastas 5 4 2 2 4 4" xfId="593" xr:uid="{00000000-0005-0000-0000-0000A1030000}"/>
    <cellStyle name="Įprastas 5 4 2 2 4 4 2" xfId="1938" xr:uid="{3393DCA2-CA1D-440D-86C0-0CD48DCCC61F}"/>
    <cellStyle name="Įprastas 5 4 2 2 4 4 2 2" xfId="6197" xr:uid="{DBAD7DDC-B6B6-4755-A5A0-0E20FEB23AFC}"/>
    <cellStyle name="Įprastas 5 4 2 2 4 4 2 3" xfId="7925" xr:uid="{2D917E14-1C32-4B72-82AE-EAD1B7277526}"/>
    <cellStyle name="Įprastas 5 4 2 2 4 4 2 4" xfId="4469" xr:uid="{05A4FABD-6D36-4D42-8EC6-106623655765}"/>
    <cellStyle name="Įprastas 5 4 2 2 4 4 2_8 priedas" xfId="9769" xr:uid="{B80E2D68-BA04-4395-88CB-C5A1CAF1ED39}"/>
    <cellStyle name="Įprastas 5 4 2 2 4 4 3" xfId="2741" xr:uid="{A5FDA1E7-4C4A-4D12-8F27-DB47C910F4A4}"/>
    <cellStyle name="Įprastas 5 4 2 2 4 4 3 2" xfId="5333" xr:uid="{8B9A5B13-58A8-4F4F-AA54-EA1ADC876B7D}"/>
    <cellStyle name="Įprastas 5 4 2 2 4 4 3_8 priedas" xfId="9770" xr:uid="{FFB18BAE-4C42-4750-86CB-0FA7510F8E36}"/>
    <cellStyle name="Įprastas 5 4 2 2 4 4 4" xfId="7061" xr:uid="{575E41EF-044C-47A1-A58D-AFED0C60E39B}"/>
    <cellStyle name="Įprastas 5 4 2 2 4 4 5" xfId="3605" xr:uid="{F7DC1DD9-3D03-4B05-BC8D-2DD1A614D01B}"/>
    <cellStyle name="Įprastas 5 4 2 2 4 4_8 priedas" xfId="9768" xr:uid="{32B721FB-EBFD-47F6-B06B-2203DEA00A61}"/>
    <cellStyle name="Įprastas 5 4 2 2 4 5" xfId="1939" xr:uid="{605E067F-5001-456E-9D3E-10AD1032F0EB}"/>
    <cellStyle name="Įprastas 5 4 2 2 4 5 2" xfId="5954" xr:uid="{C3F2B894-05B1-48EA-B136-C9C29A89DE57}"/>
    <cellStyle name="Įprastas 5 4 2 2 4 5 3" xfId="7682" xr:uid="{B73B5C76-4582-4FF8-89F9-36788B187131}"/>
    <cellStyle name="Įprastas 5 4 2 2 4 5 4" xfId="4226" xr:uid="{FC145D77-8391-460C-97D0-B8A78CAFF12A}"/>
    <cellStyle name="Įprastas 5 4 2 2 4 5_8 priedas" xfId="9771" xr:uid="{968FCC3C-7669-46BC-936F-931DBC3D1276}"/>
    <cellStyle name="Įprastas 5 4 2 2 4 6" xfId="2498" xr:uid="{3CC1E1CF-0DCD-4372-BAE6-A02882CEE932}"/>
    <cellStyle name="Įprastas 5 4 2 2 4 6 2" xfId="5090" xr:uid="{3BCA001C-3B19-4310-ADD5-0ACF034D8A72}"/>
    <cellStyle name="Įprastas 5 4 2 2 4 6_8 priedas" xfId="9772" xr:uid="{2A2B7A55-6FDA-47E4-9386-85B44EF9965B}"/>
    <cellStyle name="Įprastas 5 4 2 2 4 7" xfId="6818" xr:uid="{8322588B-EC0B-42C0-B9DF-BC977EF2162D}"/>
    <cellStyle name="Įprastas 5 4 2 2 4 8" xfId="3362" xr:uid="{8C23965D-E769-4F60-B627-EE39FCCD82CF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 2 2" xfId="1940" xr:uid="{FE63DB16-FA78-45F9-8163-17FA1ACAF30A}"/>
    <cellStyle name="Įprastas 5 4 2 2 5 2 2 2" xfId="6245" xr:uid="{F9844B7A-5109-42F2-82E3-35C98C7B307E}"/>
    <cellStyle name="Įprastas 5 4 2 2 5 2 2 3" xfId="7973" xr:uid="{69A669D4-538B-4760-AE2D-B8B3FA09DBB2}"/>
    <cellStyle name="Įprastas 5 4 2 2 5 2 2 4" xfId="4517" xr:uid="{8C556DBA-8E01-4DD8-8E16-E4088CFEBD17}"/>
    <cellStyle name="Įprastas 5 4 2 2 5 2 2_8 priedas" xfId="9774" xr:uid="{934F4C62-EEF3-4C5B-81D0-05E4ED85A5C6}"/>
    <cellStyle name="Įprastas 5 4 2 2 5 2 3" xfId="2789" xr:uid="{26A5462B-243B-470A-B205-E674424E7F74}"/>
    <cellStyle name="Įprastas 5 4 2 2 5 2 3 2" xfId="5381" xr:uid="{1DEC9AEE-3521-4BA9-811B-8970B9F94387}"/>
    <cellStyle name="Įprastas 5 4 2 2 5 2 3_8 priedas" xfId="9775" xr:uid="{3A894F54-9F68-4FE3-A0F4-25E707E8CE38}"/>
    <cellStyle name="Įprastas 5 4 2 2 5 2 4" xfId="7109" xr:uid="{AEE71BB6-D455-47D7-B7BB-287539DB0806}"/>
    <cellStyle name="Įprastas 5 4 2 2 5 2 5" xfId="3653" xr:uid="{CCABB902-4275-4846-8E37-9CD90077303E}"/>
    <cellStyle name="Įprastas 5 4 2 2 5 2_8 priedas" xfId="9773" xr:uid="{B464851F-8461-453E-8CA8-04FC38C940E8}"/>
    <cellStyle name="Įprastas 5 4 2 2 5 3" xfId="1941" xr:uid="{65D5DBF8-6C85-44E1-BA57-3B03FC2A2E31}"/>
    <cellStyle name="Įprastas 5 4 2 2 5 3 2" xfId="5957" xr:uid="{C94E414C-6414-46B3-BC7A-3187FBF4954B}"/>
    <cellStyle name="Įprastas 5 4 2 2 5 3 3" xfId="7685" xr:uid="{51554EB7-0057-4FD6-9008-923894C36D93}"/>
    <cellStyle name="Įprastas 5 4 2 2 5 3 4" xfId="4229" xr:uid="{849EA90E-C216-4FF3-BF66-D87DF2652408}"/>
    <cellStyle name="Įprastas 5 4 2 2 5 3_8 priedas" xfId="9776" xr:uid="{2614F82D-B8CA-46A6-91EC-9B7C78F8BF7E}"/>
    <cellStyle name="Įprastas 5 4 2 2 5 4" xfId="2501" xr:uid="{F2BB4CA8-8871-4BAF-8FFC-565A3F80C27E}"/>
    <cellStyle name="Įprastas 5 4 2 2 5 4 2" xfId="5093" xr:uid="{9404A0E3-126F-4BC2-83BE-237C25321E2E}"/>
    <cellStyle name="Įprastas 5 4 2 2 5 4_8 priedas" xfId="9777" xr:uid="{B678FB6F-9FDF-4220-AE8E-B88EE02B1FCD}"/>
    <cellStyle name="Įprastas 5 4 2 2 5 5" xfId="6821" xr:uid="{DE7EC4B4-1F3B-44FB-B5E1-0682CFF98BF4}"/>
    <cellStyle name="Įprastas 5 4 2 2 5 6" xfId="3365" xr:uid="{659C5B5D-5CA0-462A-BA3D-A6920A37B24D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 2 2" xfId="1942" xr:uid="{7E466951-68AB-48F2-8FD2-A6D05062DA65}"/>
    <cellStyle name="Įprastas 5 4 2 2 6 2 2 2" xfId="6389" xr:uid="{7E8112AC-B269-4758-BE95-8C82FA0D63D4}"/>
    <cellStyle name="Įprastas 5 4 2 2 6 2 2 3" xfId="8117" xr:uid="{387E86F5-0582-4DB4-AE42-DA4354D6CB96}"/>
    <cellStyle name="Įprastas 5 4 2 2 6 2 2 4" xfId="4661" xr:uid="{85ABBC59-A682-480B-BD30-12542D118760}"/>
    <cellStyle name="Įprastas 5 4 2 2 6 2 2_8 priedas" xfId="9779" xr:uid="{046D9EF2-7735-4D97-B1F1-CD53BD5CA07D}"/>
    <cellStyle name="Įprastas 5 4 2 2 6 2 3" xfId="2933" xr:uid="{3F69A034-6B68-41F8-B3BA-33B64C50B783}"/>
    <cellStyle name="Įprastas 5 4 2 2 6 2 3 2" xfId="5525" xr:uid="{4FC35B75-43B6-4D5C-94CE-A07D6E853B88}"/>
    <cellStyle name="Įprastas 5 4 2 2 6 2 3_8 priedas" xfId="9780" xr:uid="{CEFF6FDE-6149-4F35-850D-E019747019E3}"/>
    <cellStyle name="Įprastas 5 4 2 2 6 2 4" xfId="7253" xr:uid="{848A37DF-8328-4C00-BD24-577FEF7A3393}"/>
    <cellStyle name="Įprastas 5 4 2 2 6 2 5" xfId="3797" xr:uid="{8DB38C7F-3944-42FB-B475-D158FF90CC4E}"/>
    <cellStyle name="Įprastas 5 4 2 2 6 2_8 priedas" xfId="9778" xr:uid="{C121BE8B-F8A3-45FB-89EE-54010872BB74}"/>
    <cellStyle name="Įprastas 5 4 2 2 6 3" xfId="1943" xr:uid="{BC9BBC4D-0F22-4370-8E3B-1E7358A4CF5C}"/>
    <cellStyle name="Įprastas 5 4 2 2 6 3 2" xfId="5958" xr:uid="{8AFC7768-E80D-449F-AA1C-A04356B44822}"/>
    <cellStyle name="Įprastas 5 4 2 2 6 3 3" xfId="7686" xr:uid="{B91D3820-7F21-4BF1-B2B9-8FD64FFCD2F9}"/>
    <cellStyle name="Įprastas 5 4 2 2 6 3 4" xfId="4230" xr:uid="{A156E316-32FA-4A1F-B8C8-3A21C2044D87}"/>
    <cellStyle name="Įprastas 5 4 2 2 6 3_8 priedas" xfId="9781" xr:uid="{9C28A059-6514-46E3-B13D-35C020F09224}"/>
    <cellStyle name="Įprastas 5 4 2 2 6 4" xfId="2502" xr:uid="{BBA01659-847A-4717-A0CE-A9FDF232F34F}"/>
    <cellStyle name="Įprastas 5 4 2 2 6 4 2" xfId="5094" xr:uid="{C099B2B5-9051-42E6-97BD-72FFBBAF44B9}"/>
    <cellStyle name="Įprastas 5 4 2 2 6 4_8 priedas" xfId="9782" xr:uid="{3463885D-7F01-4BE1-8ABD-D4EAD0F2F62C}"/>
    <cellStyle name="Įprastas 5 4 2 2 6 5" xfId="6822" xr:uid="{3167C4EF-F527-41D4-9E6A-E1B7FC7D746F}"/>
    <cellStyle name="Įprastas 5 4 2 2 6 6" xfId="3366" xr:uid="{9843D311-9161-4238-8C71-81FA0B2CD758}"/>
    <cellStyle name="Įprastas 5 4 2 2 6_8 priedas" xfId="1105" xr:uid="{00000000-0005-0000-0000-0000A8030000}"/>
    <cellStyle name="Įprastas 5 4 2 2 7" xfId="497" xr:uid="{00000000-0005-0000-0000-0000A9030000}"/>
    <cellStyle name="Įprastas 5 4 2 2 7 2" xfId="1944" xr:uid="{75816328-47F3-4570-88E3-096D5B67744C}"/>
    <cellStyle name="Įprastas 5 4 2 2 7 2 2" xfId="6101" xr:uid="{E1A2C692-DA19-4023-8EAF-C0DC86764F47}"/>
    <cellStyle name="Įprastas 5 4 2 2 7 2 3" xfId="7829" xr:uid="{A84EB8D6-2E49-47A0-8DED-7A9A06B00127}"/>
    <cellStyle name="Įprastas 5 4 2 2 7 2 4" xfId="4373" xr:uid="{0D264C5A-85B4-4BD6-9523-57EB876E1F6D}"/>
    <cellStyle name="Įprastas 5 4 2 2 7 2_8 priedas" xfId="9784" xr:uid="{C0761A2D-C709-47AD-BAF6-CD356DF5E87D}"/>
    <cellStyle name="Įprastas 5 4 2 2 7 3" xfId="2645" xr:uid="{2945DF0D-8F40-4335-B167-24D1D14B2326}"/>
    <cellStyle name="Įprastas 5 4 2 2 7 3 2" xfId="5237" xr:uid="{AA2697FC-2FF6-4656-B31D-63C3A39B20AC}"/>
    <cellStyle name="Įprastas 5 4 2 2 7 3_8 priedas" xfId="9785" xr:uid="{F5D14566-A0B7-47F8-9981-7D59C781DCCF}"/>
    <cellStyle name="Įprastas 5 4 2 2 7 4" xfId="6965" xr:uid="{036A0E65-8FE1-4E3A-9736-1DE6AB2B3B71}"/>
    <cellStyle name="Įprastas 5 4 2 2 7 5" xfId="3509" xr:uid="{CB11812C-CD74-4B70-9B21-9736D53F71C4}"/>
    <cellStyle name="Įprastas 5 4 2 2 7_8 priedas" xfId="9783" xr:uid="{484DCDD9-487B-4F1A-99A5-47F1E7E043CB}"/>
    <cellStyle name="Įprastas 5 4 2 2 8" xfId="1945" xr:uid="{87EA4619-4A11-43BB-8A8E-EEAFEC73C2BD}"/>
    <cellStyle name="Įprastas 5 4 2 2 8 2" xfId="5941" xr:uid="{B42B8DFD-AE8F-4BF8-954D-A16E2C857B83}"/>
    <cellStyle name="Įprastas 5 4 2 2 8 3" xfId="7669" xr:uid="{D1E034C4-055D-47A7-A4EC-5DF278427815}"/>
    <cellStyle name="Įprastas 5 4 2 2 8 4" xfId="4213" xr:uid="{FA81FE18-D3D1-42FA-9BAA-765DCB66CFF2}"/>
    <cellStyle name="Įprastas 5 4 2 2 8_8 priedas" xfId="9786" xr:uid="{647D4260-700D-4ECC-9480-2E7C68F59DD1}"/>
    <cellStyle name="Įprastas 5 4 2 2 9" xfId="2485" xr:uid="{FA525A51-602A-46FE-861E-5B41D739C222}"/>
    <cellStyle name="Įprastas 5 4 2 2 9 2" xfId="5077" xr:uid="{DFC600FD-6CB9-4A4E-AB7B-678586D0A693}"/>
    <cellStyle name="Įprastas 5 4 2 2 9_8 priedas" xfId="9787" xr:uid="{94900E9F-D3DB-46E5-9735-8AF98D9AD805}"/>
    <cellStyle name="Įprastas 5 4 2 2_8 priedas" xfId="1098" xr:uid="{00000000-0005-0000-0000-0000AA030000}"/>
    <cellStyle name="Įprastas 5 4 2 3" xfId="339" xr:uid="{00000000-0005-0000-0000-0000AB030000}"/>
    <cellStyle name="Įprastas 5 4 2 3 10" xfId="3367" xr:uid="{67B50F86-624C-43DC-8A44-E9AEE30943CF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 2 2" xfId="1946" xr:uid="{D50ED631-4721-453D-ABBC-DDC32D260299}"/>
    <cellStyle name="Įprastas 5 4 2 3 2 2 2 2 2" xfId="6305" xr:uid="{E9DD0583-928F-4CF1-9182-F247C94E5E9A}"/>
    <cellStyle name="Įprastas 5 4 2 3 2 2 2 2 3" xfId="8033" xr:uid="{49FC7CE5-3D14-4169-8F33-669BB142E396}"/>
    <cellStyle name="Įprastas 5 4 2 3 2 2 2 2 4" xfId="4577" xr:uid="{E7C2A497-D72C-4BFA-804C-89DD15B987EE}"/>
    <cellStyle name="Įprastas 5 4 2 3 2 2 2 2_8 priedas" xfId="9789" xr:uid="{F8DA25A1-7729-4C6A-BD63-1AB83C11EFC3}"/>
    <cellStyle name="Įprastas 5 4 2 3 2 2 2 3" xfId="2849" xr:uid="{CBF54779-03CD-4282-A716-1BDA8EC734BD}"/>
    <cellStyle name="Įprastas 5 4 2 3 2 2 2 3 2" xfId="5441" xr:uid="{F3072218-EDF8-4D8F-A170-E785D3AA263E}"/>
    <cellStyle name="Įprastas 5 4 2 3 2 2 2 3_8 priedas" xfId="9790" xr:uid="{3CCA31B1-C718-4B71-8DE0-6AF716530886}"/>
    <cellStyle name="Įprastas 5 4 2 3 2 2 2 4" xfId="7169" xr:uid="{8E4FAE3C-F2E5-4550-B288-8CDCB4827957}"/>
    <cellStyle name="Įprastas 5 4 2 3 2 2 2 5" xfId="3713" xr:uid="{EAAC6BB6-066E-4198-9356-496338359D9A}"/>
    <cellStyle name="Įprastas 5 4 2 3 2 2 2_8 priedas" xfId="9788" xr:uid="{14288A8C-F79C-4BFB-B9E6-11F349DB9051}"/>
    <cellStyle name="Įprastas 5 4 2 3 2 2 3" xfId="1947" xr:uid="{1242F9E4-3A8D-4014-8197-0A6001B91532}"/>
    <cellStyle name="Įprastas 5 4 2 3 2 2 3 2" xfId="5961" xr:uid="{F9902BC5-028E-4E4F-810F-844B96517D8E}"/>
    <cellStyle name="Įprastas 5 4 2 3 2 2 3 3" xfId="7689" xr:uid="{228E875B-70EB-4597-BA85-CA63AC836174}"/>
    <cellStyle name="Įprastas 5 4 2 3 2 2 3 4" xfId="4233" xr:uid="{2C068FA9-F448-44A9-BB73-E231349804FF}"/>
    <cellStyle name="Įprastas 5 4 2 3 2 2 3_8 priedas" xfId="9791" xr:uid="{F7759526-3901-4954-B55D-089F208C9C1D}"/>
    <cellStyle name="Įprastas 5 4 2 3 2 2 4" xfId="2505" xr:uid="{7873C49F-1E43-4F3C-88EC-EC9699C3F6E9}"/>
    <cellStyle name="Įprastas 5 4 2 3 2 2 4 2" xfId="5097" xr:uid="{D6537433-66D9-4923-BE3A-2275270B414D}"/>
    <cellStyle name="Įprastas 5 4 2 3 2 2 4_8 priedas" xfId="9792" xr:uid="{5B01AC57-B32E-4311-B66B-07B3F2BC40BC}"/>
    <cellStyle name="Įprastas 5 4 2 3 2 2 5" xfId="6825" xr:uid="{E0789A86-890A-4BCA-8132-A6736B266FF4}"/>
    <cellStyle name="Įprastas 5 4 2 3 2 2 6" xfId="3369" xr:uid="{8AB0090A-A72C-4A4D-B405-D66E36E7F1BB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 2 2" xfId="1948" xr:uid="{27A42B52-DE39-492F-B6E6-E00CC8479652}"/>
    <cellStyle name="Įprastas 5 4 2 3 2 3 2 2 2" xfId="6449" xr:uid="{A361C33E-A58F-403C-AB49-E134B0C7EF19}"/>
    <cellStyle name="Įprastas 5 4 2 3 2 3 2 2 3" xfId="8177" xr:uid="{BC1A466E-8D8E-4CF9-8AA5-CE53FAC7B84C}"/>
    <cellStyle name="Įprastas 5 4 2 3 2 3 2 2 4" xfId="4721" xr:uid="{DD770F45-E115-4D6F-A31C-1679A9EB7712}"/>
    <cellStyle name="Įprastas 5 4 2 3 2 3 2 2_8 priedas" xfId="9794" xr:uid="{6313148D-A1CB-41F9-BF38-6D7D794E3BDC}"/>
    <cellStyle name="Įprastas 5 4 2 3 2 3 2 3" xfId="2993" xr:uid="{FCBD11B5-0B02-47CD-B245-B1EE4997FCB1}"/>
    <cellStyle name="Įprastas 5 4 2 3 2 3 2 3 2" xfId="5585" xr:uid="{DFC8D561-C880-48C7-ADE2-2DD656F671C6}"/>
    <cellStyle name="Įprastas 5 4 2 3 2 3 2 3_8 priedas" xfId="9795" xr:uid="{C404564F-3AA1-4779-B474-68D1FFA7739F}"/>
    <cellStyle name="Įprastas 5 4 2 3 2 3 2 4" xfId="7313" xr:uid="{17F10F2D-47B6-4542-8C3C-C1EF1CE23CB0}"/>
    <cellStyle name="Įprastas 5 4 2 3 2 3 2 5" xfId="3857" xr:uid="{49988A14-131E-4BCA-B156-17F933185FA8}"/>
    <cellStyle name="Įprastas 5 4 2 3 2 3 2_8 priedas" xfId="9793" xr:uid="{005F0862-1F23-45EA-8B5A-F502B160486F}"/>
    <cellStyle name="Įprastas 5 4 2 3 2 3 3" xfId="1949" xr:uid="{77AFC026-726B-42D0-BB58-C778DF231967}"/>
    <cellStyle name="Įprastas 5 4 2 3 2 3 3 2" xfId="5962" xr:uid="{448F868C-1F0F-43ED-814B-2D7622913EF2}"/>
    <cellStyle name="Įprastas 5 4 2 3 2 3 3 3" xfId="7690" xr:uid="{6CEBBBAC-726D-449D-9689-CFBD11FC20D8}"/>
    <cellStyle name="Įprastas 5 4 2 3 2 3 3 4" xfId="4234" xr:uid="{925679DD-AA9B-4FA9-8D57-5F68FCC415D9}"/>
    <cellStyle name="Įprastas 5 4 2 3 2 3 3_8 priedas" xfId="9796" xr:uid="{38D9F23B-BF40-48D8-8328-24D7E23A6646}"/>
    <cellStyle name="Įprastas 5 4 2 3 2 3 4" xfId="2506" xr:uid="{FF6A788B-AC36-4D0D-870F-FB349F4FC73C}"/>
    <cellStyle name="Įprastas 5 4 2 3 2 3 4 2" xfId="5098" xr:uid="{938B6317-1BE6-4577-8A66-5AA9C62FFF2A}"/>
    <cellStyle name="Įprastas 5 4 2 3 2 3 4_8 priedas" xfId="9797" xr:uid="{C0A21C69-A45E-41B7-B98F-13FC5DCC5F95}"/>
    <cellStyle name="Įprastas 5 4 2 3 2 3 5" xfId="6826" xr:uid="{EE20B604-943C-4BE5-BCFB-C9248FDC71FC}"/>
    <cellStyle name="Įprastas 5 4 2 3 2 3 6" xfId="3370" xr:uid="{C365FDD0-68A2-440B-846D-6C22146E8992}"/>
    <cellStyle name="Įprastas 5 4 2 3 2 3_8 priedas" xfId="1307" xr:uid="{00000000-0005-0000-0000-0000B2030000}"/>
    <cellStyle name="Įprastas 5 4 2 3 2 4" xfId="557" xr:uid="{00000000-0005-0000-0000-0000B3030000}"/>
    <cellStyle name="Įprastas 5 4 2 3 2 4 2" xfId="1950" xr:uid="{A76FFE6A-4945-4E90-B7ED-CF144CF223BE}"/>
    <cellStyle name="Įprastas 5 4 2 3 2 4 2 2" xfId="6161" xr:uid="{85BA2FB9-39B6-4190-B2CD-CD495D0DA535}"/>
    <cellStyle name="Įprastas 5 4 2 3 2 4 2 3" xfId="7889" xr:uid="{736C94DC-938B-49D7-BE88-3241ECFAFFA6}"/>
    <cellStyle name="Įprastas 5 4 2 3 2 4 2 4" xfId="4433" xr:uid="{96755371-CA66-4131-9AB8-410E64CA1CD1}"/>
    <cellStyle name="Įprastas 5 4 2 3 2 4 2_8 priedas" xfId="9799" xr:uid="{6509C07F-90D8-4B98-8BD7-49F928239BAC}"/>
    <cellStyle name="Įprastas 5 4 2 3 2 4 3" xfId="2705" xr:uid="{AD2C135E-8928-484E-894A-2350FDF5A3F8}"/>
    <cellStyle name="Įprastas 5 4 2 3 2 4 3 2" xfId="5297" xr:uid="{7ED1D1C5-BFC3-43FE-8F2F-E6F807DDDFD8}"/>
    <cellStyle name="Įprastas 5 4 2 3 2 4 3_8 priedas" xfId="9800" xr:uid="{0ED835B6-1654-488E-BA81-1A9F1C26CDE1}"/>
    <cellStyle name="Įprastas 5 4 2 3 2 4 4" xfId="7025" xr:uid="{B58BBA48-FBE2-472C-ADE7-34DAD3BD55F3}"/>
    <cellStyle name="Įprastas 5 4 2 3 2 4 5" xfId="3569" xr:uid="{C424EE22-E1A2-47D1-A366-F70C539AE31B}"/>
    <cellStyle name="Įprastas 5 4 2 3 2 4_8 priedas" xfId="9798" xr:uid="{21BDF339-8B05-4393-AE69-AC25182AD9E4}"/>
    <cellStyle name="Įprastas 5 4 2 3 2 5" xfId="1951" xr:uid="{5B8CF805-48BA-44BB-AE1D-05DD56DBAD4D}"/>
    <cellStyle name="Įprastas 5 4 2 3 2 5 2" xfId="5960" xr:uid="{AB92F995-67BF-422D-B304-959947397A1D}"/>
    <cellStyle name="Įprastas 5 4 2 3 2 5 3" xfId="7688" xr:uid="{382CA179-51E8-4D84-83D9-429E878E19C6}"/>
    <cellStyle name="Įprastas 5 4 2 3 2 5 4" xfId="4232" xr:uid="{EF7B9FD2-2F66-48D4-84DB-3BB638E76D63}"/>
    <cellStyle name="Įprastas 5 4 2 3 2 5_8 priedas" xfId="9801" xr:uid="{2F6CABBD-1638-45BE-8683-CCFE91389C4E}"/>
    <cellStyle name="Įprastas 5 4 2 3 2 6" xfId="2504" xr:uid="{C8D1A8C8-DF0C-4307-BD26-3422A0185973}"/>
    <cellStyle name="Įprastas 5 4 2 3 2 6 2" xfId="5096" xr:uid="{AFEEC832-D9FD-4E28-A9B1-F0D4C032BD0B}"/>
    <cellStyle name="Įprastas 5 4 2 3 2 6_8 priedas" xfId="9802" xr:uid="{F9943A47-CEE6-4C09-8827-3C959719CCD8}"/>
    <cellStyle name="Įprastas 5 4 2 3 2 7" xfId="6824" xr:uid="{1C751000-604E-4C3F-A52F-CFEFBFD8A83A}"/>
    <cellStyle name="Įprastas 5 4 2 3 2 8" xfId="3368" xr:uid="{D45F8A27-3673-4302-8B9C-EB1E82B3EB4D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 2 2" xfId="1952" xr:uid="{A8470204-4F7D-4DE7-8084-4D1AFBC4B80E}"/>
    <cellStyle name="Įprastas 5 4 2 3 3 2 2 2 2" xfId="6353" xr:uid="{9504E609-6259-4C74-8F02-4C76C5E0687B}"/>
    <cellStyle name="Įprastas 5 4 2 3 3 2 2 2 3" xfId="8081" xr:uid="{1B9DBBF1-4B41-4123-86A8-F9B363C2FDC6}"/>
    <cellStyle name="Įprastas 5 4 2 3 3 2 2 2 4" xfId="4625" xr:uid="{71A12144-C09D-43E7-B8E9-6B22EC414E4E}"/>
    <cellStyle name="Įprastas 5 4 2 3 3 2 2 2_8 priedas" xfId="9804" xr:uid="{1DFF73E9-42B6-48FE-A784-B69369CE2039}"/>
    <cellStyle name="Įprastas 5 4 2 3 3 2 2 3" xfId="2897" xr:uid="{10C6F4BA-6242-47FA-BACD-F77AE6C2C0D5}"/>
    <cellStyle name="Įprastas 5 4 2 3 3 2 2 3 2" xfId="5489" xr:uid="{EEE6378A-05B2-4CB6-B56F-48F9FD0E5A7D}"/>
    <cellStyle name="Įprastas 5 4 2 3 3 2 2 3_8 priedas" xfId="9805" xr:uid="{C49F5DFF-5D8B-4622-8E31-6C07C2D0F136}"/>
    <cellStyle name="Įprastas 5 4 2 3 3 2 2 4" xfId="7217" xr:uid="{8690B9BF-3770-4D18-A396-AB31BBF58B69}"/>
    <cellStyle name="Įprastas 5 4 2 3 3 2 2 5" xfId="3761" xr:uid="{676918B6-A34D-42E9-9B06-E4B3A7E22F16}"/>
    <cellStyle name="Įprastas 5 4 2 3 3 2 2_8 priedas" xfId="9803" xr:uid="{B4E96CAC-BD3E-416A-A3D5-5B3FB1D29883}"/>
    <cellStyle name="Įprastas 5 4 2 3 3 2 3" xfId="1953" xr:uid="{151BB652-AB96-4E98-9153-855050B99CB4}"/>
    <cellStyle name="Įprastas 5 4 2 3 3 2 3 2" xfId="5964" xr:uid="{01305A6F-F178-4A22-AF1B-CD60E44CF9A9}"/>
    <cellStyle name="Įprastas 5 4 2 3 3 2 3 3" xfId="7692" xr:uid="{3D0DBDCB-A70E-4BC5-8A9D-F44ECF0C94F3}"/>
    <cellStyle name="Įprastas 5 4 2 3 3 2 3 4" xfId="4236" xr:uid="{33C68FD8-D229-48DA-B971-D26CE4C192BF}"/>
    <cellStyle name="Įprastas 5 4 2 3 3 2 3_8 priedas" xfId="9806" xr:uid="{FF7A7CA8-9CE5-4AC8-AEB0-A8FF72B6A3FD}"/>
    <cellStyle name="Įprastas 5 4 2 3 3 2 4" xfId="2508" xr:uid="{43C8A6E3-71D7-40A0-883F-273753BDBD16}"/>
    <cellStyle name="Įprastas 5 4 2 3 3 2 4 2" xfId="5100" xr:uid="{6DBF1928-15DF-4B61-8D84-3FBF433BF473}"/>
    <cellStyle name="Įprastas 5 4 2 3 3 2 4_8 priedas" xfId="9807" xr:uid="{E1115FE6-2B0D-44C6-90E8-FC420686BD51}"/>
    <cellStyle name="Įprastas 5 4 2 3 3 2 5" xfId="6828" xr:uid="{DC272208-138D-475B-86DB-DD6895460F3C}"/>
    <cellStyle name="Įprastas 5 4 2 3 3 2 6" xfId="3372" xr:uid="{BCF8F665-CEB5-484F-B621-7AB1AD23BAD7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 2 2" xfId="1954" xr:uid="{AD13B936-A76D-4901-9464-9F9553600E7E}"/>
    <cellStyle name="Įprastas 5 4 2 3 3 3 2 2 2" xfId="6497" xr:uid="{E9921ED4-E998-489D-8B79-2883C73394F1}"/>
    <cellStyle name="Įprastas 5 4 2 3 3 3 2 2 3" xfId="8225" xr:uid="{D01D40E4-35E2-4A72-9D98-E9387250B02E}"/>
    <cellStyle name="Įprastas 5 4 2 3 3 3 2 2 4" xfId="4769" xr:uid="{15493A46-3BA2-4C36-96D4-95E4B295EF17}"/>
    <cellStyle name="Įprastas 5 4 2 3 3 3 2 2_8 priedas" xfId="9809" xr:uid="{CAD373BD-B99F-4BA5-9DCE-0A62DAD7EB5C}"/>
    <cellStyle name="Įprastas 5 4 2 3 3 3 2 3" xfId="3041" xr:uid="{077D461F-D72B-406F-B4C0-7B9AAA228DC0}"/>
    <cellStyle name="Įprastas 5 4 2 3 3 3 2 3 2" xfId="5633" xr:uid="{94005982-B6BE-4450-A55B-45E1CEEAD78C}"/>
    <cellStyle name="Įprastas 5 4 2 3 3 3 2 3_8 priedas" xfId="9810" xr:uid="{81868139-0943-4B7E-B404-7ABA20A48F42}"/>
    <cellStyle name="Įprastas 5 4 2 3 3 3 2 4" xfId="7361" xr:uid="{36F4A44D-2311-43C4-AB09-DFABB0F26E5C}"/>
    <cellStyle name="Įprastas 5 4 2 3 3 3 2 5" xfId="3905" xr:uid="{28E3170A-ACAB-4525-BEA6-89D8AB4CEA73}"/>
    <cellStyle name="Įprastas 5 4 2 3 3 3 2_8 priedas" xfId="9808" xr:uid="{A14DDF2F-025B-4B25-B1D4-23F7D2A1A9BB}"/>
    <cellStyle name="Įprastas 5 4 2 3 3 3 3" xfId="1955" xr:uid="{0F34FDF6-7433-49B2-916A-2AF0883BB8BD}"/>
    <cellStyle name="Įprastas 5 4 2 3 3 3 3 2" xfId="5965" xr:uid="{FC723A7A-637E-42B8-9ECE-9BA9EA6C7203}"/>
    <cellStyle name="Įprastas 5 4 2 3 3 3 3 3" xfId="7693" xr:uid="{B6CD55BE-3495-4360-810F-757ADD2E16DE}"/>
    <cellStyle name="Įprastas 5 4 2 3 3 3 3 4" xfId="4237" xr:uid="{D819AA1F-BB84-4726-8052-86181A93E845}"/>
    <cellStyle name="Įprastas 5 4 2 3 3 3 3_8 priedas" xfId="9811" xr:uid="{7660BB02-0FAB-48D6-AB6A-BCF4CDB36421}"/>
    <cellStyle name="Įprastas 5 4 2 3 3 3 4" xfId="2509" xr:uid="{D79B0B61-B5F0-4CA7-8465-08615ED2A756}"/>
    <cellStyle name="Įprastas 5 4 2 3 3 3 4 2" xfId="5101" xr:uid="{CD507472-6856-4E22-A7FE-B395F83B3C3A}"/>
    <cellStyle name="Įprastas 5 4 2 3 3 3 4_8 priedas" xfId="9812" xr:uid="{2C900E1E-A0E2-48D3-BC2D-039C523A754A}"/>
    <cellStyle name="Įprastas 5 4 2 3 3 3 5" xfId="6829" xr:uid="{B50C0D01-E74D-45BE-BCD1-7D43083DE131}"/>
    <cellStyle name="Įprastas 5 4 2 3 3 3 6" xfId="3373" xr:uid="{0BEC84BB-7320-4079-98C5-73B152779BD0}"/>
    <cellStyle name="Įprastas 5 4 2 3 3 3_8 priedas" xfId="1258" xr:uid="{00000000-0005-0000-0000-0000BB030000}"/>
    <cellStyle name="Įprastas 5 4 2 3 3 4" xfId="605" xr:uid="{00000000-0005-0000-0000-0000BC030000}"/>
    <cellStyle name="Įprastas 5 4 2 3 3 4 2" xfId="1956" xr:uid="{4544EF9F-CA04-441C-A55E-042489DF7E73}"/>
    <cellStyle name="Įprastas 5 4 2 3 3 4 2 2" xfId="6209" xr:uid="{4C96C7DB-71C4-4CFD-9AEE-3CF6E366C036}"/>
    <cellStyle name="Įprastas 5 4 2 3 3 4 2 3" xfId="7937" xr:uid="{726411C1-D56B-404E-A901-1B61D6EF61DA}"/>
    <cellStyle name="Įprastas 5 4 2 3 3 4 2 4" xfId="4481" xr:uid="{C9F92CA8-CEDF-484E-A936-68E57706FB1C}"/>
    <cellStyle name="Įprastas 5 4 2 3 3 4 2_8 priedas" xfId="9814" xr:uid="{6D11A038-D730-463E-A03D-CB72EE7A4FAB}"/>
    <cellStyle name="Įprastas 5 4 2 3 3 4 3" xfId="2753" xr:uid="{A9B15574-CD73-49EC-A2E2-3F5D533549FA}"/>
    <cellStyle name="Įprastas 5 4 2 3 3 4 3 2" xfId="5345" xr:uid="{680472D0-AD4D-4FEE-924A-740EBA25E388}"/>
    <cellStyle name="Įprastas 5 4 2 3 3 4 3_8 priedas" xfId="9815" xr:uid="{635A992B-AA54-423F-9831-56F79672D7D3}"/>
    <cellStyle name="Įprastas 5 4 2 3 3 4 4" xfId="7073" xr:uid="{C0773474-E5F1-4DBA-8AE4-387CCE4C3CF2}"/>
    <cellStyle name="Įprastas 5 4 2 3 3 4 5" xfId="3617" xr:uid="{B49767A2-E0E2-456A-8792-5F10B0CE42BB}"/>
    <cellStyle name="Įprastas 5 4 2 3 3 4_8 priedas" xfId="9813" xr:uid="{679E69BB-D532-408C-B023-70FFA974ECE7}"/>
    <cellStyle name="Įprastas 5 4 2 3 3 5" xfId="1957" xr:uid="{377DEE3F-A956-4B5D-BEBE-C457901191F5}"/>
    <cellStyle name="Įprastas 5 4 2 3 3 5 2" xfId="5963" xr:uid="{BC8091D1-B7E7-4660-901A-3D717265526C}"/>
    <cellStyle name="Įprastas 5 4 2 3 3 5 3" xfId="7691" xr:uid="{120A07DB-A255-4C66-B26F-29727398D1A6}"/>
    <cellStyle name="Įprastas 5 4 2 3 3 5 4" xfId="4235" xr:uid="{B4791AB7-91D2-44E8-833B-4707757BE580}"/>
    <cellStyle name="Įprastas 5 4 2 3 3 5_8 priedas" xfId="9816" xr:uid="{104AF5E3-F880-47A6-A4A7-A08581EE4F72}"/>
    <cellStyle name="Įprastas 5 4 2 3 3 6" xfId="2507" xr:uid="{6BDB213B-BE90-45F7-B36C-B455B8415B99}"/>
    <cellStyle name="Įprastas 5 4 2 3 3 6 2" xfId="5099" xr:uid="{97C4499D-2602-4852-9706-8627AA206108}"/>
    <cellStyle name="Įprastas 5 4 2 3 3 6_8 priedas" xfId="9817" xr:uid="{38471804-AA9E-4C42-A3EE-A3F37947E360}"/>
    <cellStyle name="Įprastas 5 4 2 3 3 7" xfId="6827" xr:uid="{8DA248BC-32F5-4419-82CD-A89EAF64E6D5}"/>
    <cellStyle name="Įprastas 5 4 2 3 3 8" xfId="3371" xr:uid="{2A706E0C-11C3-42EA-BC2C-EFFAC97F8D11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 2 2" xfId="1958" xr:uid="{D9DDC734-9FF0-496E-9060-F7532F8B055D}"/>
    <cellStyle name="Įprastas 5 4 2 3 4 2 2 2" xfId="6257" xr:uid="{6AD2B971-2BE6-4DAD-80C4-1570E62BE704}"/>
    <cellStyle name="Įprastas 5 4 2 3 4 2 2 3" xfId="7985" xr:uid="{5BCC8EAC-16CB-4805-9CA0-A45659AFC64C}"/>
    <cellStyle name="Įprastas 5 4 2 3 4 2 2 4" xfId="4529" xr:uid="{4C54F3CF-61A1-423E-825E-3D4CE4D8CFB3}"/>
    <cellStyle name="Įprastas 5 4 2 3 4 2 2_8 priedas" xfId="9819" xr:uid="{45ACA75E-2387-440E-9CB8-17CF57CD5952}"/>
    <cellStyle name="Įprastas 5 4 2 3 4 2 3" xfId="2801" xr:uid="{D974649F-9F32-47B0-A981-3ECA9C3EB9FA}"/>
    <cellStyle name="Įprastas 5 4 2 3 4 2 3 2" xfId="5393" xr:uid="{E7E6B14C-9EA7-41E8-A3B7-613B2EF8BE65}"/>
    <cellStyle name="Įprastas 5 4 2 3 4 2 3_8 priedas" xfId="9820" xr:uid="{DD23484F-46D3-4BD4-BEF6-8346F00C04ED}"/>
    <cellStyle name="Įprastas 5 4 2 3 4 2 4" xfId="7121" xr:uid="{2A401CC8-4C98-465C-B534-24C9BCB04B71}"/>
    <cellStyle name="Įprastas 5 4 2 3 4 2 5" xfId="3665" xr:uid="{31D36149-EB72-4425-A97C-BD13ACDDEA2F}"/>
    <cellStyle name="Įprastas 5 4 2 3 4 2_8 priedas" xfId="9818" xr:uid="{CE0F6895-94FF-430F-BCCB-37E52885CD3A}"/>
    <cellStyle name="Įprastas 5 4 2 3 4 3" xfId="1959" xr:uid="{BBB2CBA7-C3BB-4141-968E-6C9DAB608D4C}"/>
    <cellStyle name="Įprastas 5 4 2 3 4 3 2" xfId="5966" xr:uid="{0CFAC0A4-4181-4B29-A402-1BC32623AF3B}"/>
    <cellStyle name="Įprastas 5 4 2 3 4 3 3" xfId="7694" xr:uid="{C8E568FB-52AD-47FE-A82D-EC48FC3CE793}"/>
    <cellStyle name="Įprastas 5 4 2 3 4 3 4" xfId="4238" xr:uid="{F5418904-D647-4EAD-90E1-4C0595773723}"/>
    <cellStyle name="Įprastas 5 4 2 3 4 3_8 priedas" xfId="9821" xr:uid="{FBA66BC9-DBDB-4E26-9272-C75B356139AA}"/>
    <cellStyle name="Įprastas 5 4 2 3 4 4" xfId="2510" xr:uid="{62D4E4FF-176E-4512-90B5-E4B69B691DE2}"/>
    <cellStyle name="Įprastas 5 4 2 3 4 4 2" xfId="5102" xr:uid="{4996635E-5390-4477-972D-6D14E895F492}"/>
    <cellStyle name="Įprastas 5 4 2 3 4 4_8 priedas" xfId="9822" xr:uid="{93C481E8-E292-4F98-9629-D848885CA94F}"/>
    <cellStyle name="Įprastas 5 4 2 3 4 5" xfId="6830" xr:uid="{7E6998E2-E0B7-4CB9-9A14-BF336166F8E4}"/>
    <cellStyle name="Įprastas 5 4 2 3 4 6" xfId="3374" xr:uid="{79D04ADD-3D20-4F2E-82DD-8898F72DCC55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 2 2" xfId="1960" xr:uid="{25A6CFEA-7F4B-4363-93F1-232CF86793B3}"/>
    <cellStyle name="Įprastas 5 4 2 3 5 2 2 2" xfId="6401" xr:uid="{0E8802C8-7894-4ABB-929D-687850DF17AF}"/>
    <cellStyle name="Įprastas 5 4 2 3 5 2 2 3" xfId="8129" xr:uid="{ACD41136-D703-4314-BD8C-5989A818023A}"/>
    <cellStyle name="Įprastas 5 4 2 3 5 2 2 4" xfId="4673" xr:uid="{E788015B-7B89-43D6-BCBE-B3EEFC2F50F5}"/>
    <cellStyle name="Įprastas 5 4 2 3 5 2 2_8 priedas" xfId="9824" xr:uid="{886EF5E0-2C8B-44B4-89D4-F669CFC694FB}"/>
    <cellStyle name="Įprastas 5 4 2 3 5 2 3" xfId="2945" xr:uid="{8354B6DC-E1D6-4DE8-9D74-DE20556DDD56}"/>
    <cellStyle name="Įprastas 5 4 2 3 5 2 3 2" xfId="5537" xr:uid="{724E0024-7825-4B39-A41E-10320FDE09AB}"/>
    <cellStyle name="Įprastas 5 4 2 3 5 2 3_8 priedas" xfId="9825" xr:uid="{B60D2924-77F1-428E-B1AC-1F5455F70C67}"/>
    <cellStyle name="Įprastas 5 4 2 3 5 2 4" xfId="7265" xr:uid="{2B65A2DC-6379-40F3-89DA-B5743B9B2CAC}"/>
    <cellStyle name="Įprastas 5 4 2 3 5 2 5" xfId="3809" xr:uid="{BD725AC2-6DD1-4B58-B901-F673CCCB4042}"/>
    <cellStyle name="Įprastas 5 4 2 3 5 2_8 priedas" xfId="9823" xr:uid="{DA781392-B35B-467C-BFCD-922AF572408A}"/>
    <cellStyle name="Įprastas 5 4 2 3 5 3" xfId="1961" xr:uid="{998C0FCE-2A0C-4258-9196-41D866267F27}"/>
    <cellStyle name="Įprastas 5 4 2 3 5 3 2" xfId="5967" xr:uid="{B7C29CDE-F4C8-4995-92CE-0A746625FE21}"/>
    <cellStyle name="Įprastas 5 4 2 3 5 3 3" xfId="7695" xr:uid="{233761DB-1D78-4192-B487-817B562E350C}"/>
    <cellStyle name="Įprastas 5 4 2 3 5 3 4" xfId="4239" xr:uid="{12CE2466-3BCD-4DA8-B09F-00C1D1C280B7}"/>
    <cellStyle name="Įprastas 5 4 2 3 5 3_8 priedas" xfId="9826" xr:uid="{D82FBA9F-A6FA-4A99-A22F-2A04AD61C1B9}"/>
    <cellStyle name="Įprastas 5 4 2 3 5 4" xfId="2511" xr:uid="{643FC50F-F920-4C57-9E5C-0945BC195D91}"/>
    <cellStyle name="Įprastas 5 4 2 3 5 4 2" xfId="5103" xr:uid="{3253C89E-7847-4958-8F6B-A68103438A0C}"/>
    <cellStyle name="Įprastas 5 4 2 3 5 4_8 priedas" xfId="9827" xr:uid="{3B3371F7-4D1C-4A66-B606-BC6580E063EA}"/>
    <cellStyle name="Įprastas 5 4 2 3 5 5" xfId="6831" xr:uid="{E2963AC5-A146-4905-BDF9-D1A53CA08A28}"/>
    <cellStyle name="Įprastas 5 4 2 3 5 6" xfId="3375" xr:uid="{04DE760F-C5E7-4170-84BC-6DA61C6CB32D}"/>
    <cellStyle name="Įprastas 5 4 2 3 5_8 priedas" xfId="986" xr:uid="{00000000-0005-0000-0000-0000C3030000}"/>
    <cellStyle name="Įprastas 5 4 2 3 6" xfId="509" xr:uid="{00000000-0005-0000-0000-0000C4030000}"/>
    <cellStyle name="Įprastas 5 4 2 3 6 2" xfId="1962" xr:uid="{EB98C3EC-D8D1-4DBF-B71F-51EEA897F534}"/>
    <cellStyle name="Įprastas 5 4 2 3 6 2 2" xfId="6113" xr:uid="{0BE38034-06C0-4E64-A208-F5A641236E5E}"/>
    <cellStyle name="Įprastas 5 4 2 3 6 2 3" xfId="7841" xr:uid="{051B8D5D-D10F-4513-992C-2A103F28E643}"/>
    <cellStyle name="Įprastas 5 4 2 3 6 2 4" xfId="4385" xr:uid="{BD85CF97-5C05-40DB-9C5B-7E49C30B5C4C}"/>
    <cellStyle name="Įprastas 5 4 2 3 6 2_8 priedas" xfId="9829" xr:uid="{CB55C68E-B651-4C4F-A7D9-415241ADC7D4}"/>
    <cellStyle name="Įprastas 5 4 2 3 6 3" xfId="2657" xr:uid="{0884B885-A458-43BE-95AD-BD6092C05C8F}"/>
    <cellStyle name="Įprastas 5 4 2 3 6 3 2" xfId="5249" xr:uid="{06CADE17-F64B-470C-8E6C-8903BFFCA524}"/>
    <cellStyle name="Įprastas 5 4 2 3 6 3_8 priedas" xfId="9830" xr:uid="{A0636AA9-8CE6-4434-A5C0-BC2891B5E9FD}"/>
    <cellStyle name="Įprastas 5 4 2 3 6 4" xfId="6977" xr:uid="{D7D2C60E-3A98-46BD-AE45-6095A85FBFF9}"/>
    <cellStyle name="Įprastas 5 4 2 3 6 5" xfId="3521" xr:uid="{09F71AAB-6EBD-47A4-8067-FC204ED2C993}"/>
    <cellStyle name="Įprastas 5 4 2 3 6_8 priedas" xfId="9828" xr:uid="{EF109F14-733E-4A31-A041-AC84157BEF8C}"/>
    <cellStyle name="Įprastas 5 4 2 3 7" xfId="1963" xr:uid="{08A7D741-E339-424D-AF2B-10EDB59F13BA}"/>
    <cellStyle name="Įprastas 5 4 2 3 7 2" xfId="5959" xr:uid="{098F0C22-AC77-417D-8462-354CD450E19E}"/>
    <cellStyle name="Įprastas 5 4 2 3 7 3" xfId="7687" xr:uid="{6791F45D-AD83-4D64-8EB3-64F384136D6D}"/>
    <cellStyle name="Įprastas 5 4 2 3 7 4" xfId="4231" xr:uid="{637AA1A9-2BCE-4BDB-BB9B-F97A420B1C05}"/>
    <cellStyle name="Įprastas 5 4 2 3 7_8 priedas" xfId="9831" xr:uid="{9B30A973-B079-4F02-8F36-2C356E85A3B3}"/>
    <cellStyle name="Įprastas 5 4 2 3 8" xfId="2503" xr:uid="{DE6EBAA8-4F32-4025-9FF4-6DB6D5058530}"/>
    <cellStyle name="Įprastas 5 4 2 3 8 2" xfId="5095" xr:uid="{411B2A87-AD50-46B0-8868-CE7CACD00A95}"/>
    <cellStyle name="Įprastas 5 4 2 3 8_8 priedas" xfId="9832" xr:uid="{2C99F066-3E37-4E27-B06F-73482D6E7E5F}"/>
    <cellStyle name="Įprastas 5 4 2 3 9" xfId="6823" xr:uid="{5E54AE56-BBEF-49D8-8A0B-04D9DF3FE627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 2 2" xfId="1964" xr:uid="{22A0EFE6-2B91-4DD4-B71A-4E2488070674}"/>
    <cellStyle name="Įprastas 5 4 2 4 2 2 2 2" xfId="6281" xr:uid="{4547F91F-4697-4A5E-BF36-2CC0460BFEF1}"/>
    <cellStyle name="Įprastas 5 4 2 4 2 2 2 3" xfId="8009" xr:uid="{434E054E-5156-4519-BEE7-1662F233C529}"/>
    <cellStyle name="Įprastas 5 4 2 4 2 2 2 4" xfId="4553" xr:uid="{0499416E-9B44-4574-8F8D-85711F5841AD}"/>
    <cellStyle name="Įprastas 5 4 2 4 2 2 2_8 priedas" xfId="9834" xr:uid="{95159859-64F6-44F9-AE5D-29527817FD9F}"/>
    <cellStyle name="Įprastas 5 4 2 4 2 2 3" xfId="2825" xr:uid="{5AC61368-A93D-4C2B-AFF6-3447052B45D5}"/>
    <cellStyle name="Įprastas 5 4 2 4 2 2 3 2" xfId="5417" xr:uid="{558BF8C2-906F-4C2E-A559-92F015292A0C}"/>
    <cellStyle name="Įprastas 5 4 2 4 2 2 3_8 priedas" xfId="9835" xr:uid="{0588DAFA-0F47-48DD-8B59-BCDA9F87FC67}"/>
    <cellStyle name="Įprastas 5 4 2 4 2 2 4" xfId="7145" xr:uid="{98F885DA-6260-42EC-AF68-4EE1D13805E5}"/>
    <cellStyle name="Įprastas 5 4 2 4 2 2 5" xfId="3689" xr:uid="{493F0158-35BD-42C7-A514-A005CB55D475}"/>
    <cellStyle name="Įprastas 5 4 2 4 2 2_8 priedas" xfId="9833" xr:uid="{9800401C-C941-49E8-A312-392CFB2C587E}"/>
    <cellStyle name="Įprastas 5 4 2 4 2 3" xfId="1965" xr:uid="{58B9959B-B49F-43C5-B190-6DFE6C465419}"/>
    <cellStyle name="Įprastas 5 4 2 4 2 3 2" xfId="5969" xr:uid="{48F5BE8F-CCC5-4FAD-8B37-228ECC4B8136}"/>
    <cellStyle name="Įprastas 5 4 2 4 2 3 3" xfId="7697" xr:uid="{8531A6B0-A684-455C-B924-F74DD27A44A8}"/>
    <cellStyle name="Įprastas 5 4 2 4 2 3 4" xfId="4241" xr:uid="{2BAE33D9-EBBB-4AE4-85D6-F29C3AA4B511}"/>
    <cellStyle name="Įprastas 5 4 2 4 2 3_8 priedas" xfId="9836" xr:uid="{53F6BA2B-F5A1-4E72-B350-DEAE8EABCA2D}"/>
    <cellStyle name="Įprastas 5 4 2 4 2 4" xfId="2513" xr:uid="{C932519C-09BD-41A5-A3C3-9FE0E8600D3E}"/>
    <cellStyle name="Įprastas 5 4 2 4 2 4 2" xfId="5105" xr:uid="{4B9C86B2-BF95-48E8-B669-F829FF347868}"/>
    <cellStyle name="Įprastas 5 4 2 4 2 4_8 priedas" xfId="9837" xr:uid="{8A265073-108A-406D-B459-CB95A5F1F40E}"/>
    <cellStyle name="Įprastas 5 4 2 4 2 5" xfId="6833" xr:uid="{C73CCC4C-F417-40EF-B113-ED638831B843}"/>
    <cellStyle name="Įprastas 5 4 2 4 2 6" xfId="3377" xr:uid="{0F7D10CD-F4D6-4CF3-983B-395ECE8B8276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 2 2" xfId="1966" xr:uid="{30BF6B27-39F5-4C79-BD39-ADAFD414C52F}"/>
    <cellStyle name="Įprastas 5 4 2 4 3 2 2 2" xfId="6425" xr:uid="{C39E7C3A-CA18-4793-875C-83EC6ADB585C}"/>
    <cellStyle name="Įprastas 5 4 2 4 3 2 2 3" xfId="8153" xr:uid="{C54D43DB-22D3-428C-94C5-BD155DE4D340}"/>
    <cellStyle name="Įprastas 5 4 2 4 3 2 2 4" xfId="4697" xr:uid="{0D5532B8-2ACC-4AB5-9A7A-03A10881ECBF}"/>
    <cellStyle name="Įprastas 5 4 2 4 3 2 2_8 priedas" xfId="9839" xr:uid="{D7975BF0-DCA5-4F66-B98E-9B14F9D2B0A2}"/>
    <cellStyle name="Įprastas 5 4 2 4 3 2 3" xfId="2969" xr:uid="{CCF43640-3F5D-4C59-9201-F268226E037D}"/>
    <cellStyle name="Įprastas 5 4 2 4 3 2 3 2" xfId="5561" xr:uid="{55CF003E-A643-4182-A875-09127485FDEA}"/>
    <cellStyle name="Įprastas 5 4 2 4 3 2 3_8 priedas" xfId="9840" xr:uid="{DF2F829C-05D5-4849-B21E-AE154C20E22E}"/>
    <cellStyle name="Įprastas 5 4 2 4 3 2 4" xfId="7289" xr:uid="{F1205D6D-8686-4067-9C28-94896BE52F40}"/>
    <cellStyle name="Įprastas 5 4 2 4 3 2 5" xfId="3833" xr:uid="{14BEFE52-A656-4557-82D3-1FB44EAEBEAF}"/>
    <cellStyle name="Įprastas 5 4 2 4 3 2_8 priedas" xfId="9838" xr:uid="{CECEF871-CED3-4171-810D-458A4A4D49FE}"/>
    <cellStyle name="Įprastas 5 4 2 4 3 3" xfId="1967" xr:uid="{74FF79E7-D11F-46CB-8CA4-32B47B9BEAC7}"/>
    <cellStyle name="Įprastas 5 4 2 4 3 3 2" xfId="5970" xr:uid="{4B3F24ED-4EA3-44D3-A0E1-AB9D7AFEC8FA}"/>
    <cellStyle name="Įprastas 5 4 2 4 3 3 3" xfId="7698" xr:uid="{12EFB9C9-2CB4-479B-9BD7-9830EBB58B39}"/>
    <cellStyle name="Įprastas 5 4 2 4 3 3 4" xfId="4242" xr:uid="{7498485C-5E4D-4F71-8866-A12FF9DB125E}"/>
    <cellStyle name="Įprastas 5 4 2 4 3 3_8 priedas" xfId="9841" xr:uid="{766902B9-F727-4B6A-A064-62C331D0D4A3}"/>
    <cellStyle name="Įprastas 5 4 2 4 3 4" xfId="2514" xr:uid="{5124BC49-B35D-4D7E-95A3-2F4D31EB5F13}"/>
    <cellStyle name="Įprastas 5 4 2 4 3 4 2" xfId="5106" xr:uid="{EC12435E-2DAC-463C-8EA8-DA9E35AAA956}"/>
    <cellStyle name="Įprastas 5 4 2 4 3 4_8 priedas" xfId="9842" xr:uid="{6CA50E43-C2CE-49F6-9B2A-B3CE9B1616E3}"/>
    <cellStyle name="Įprastas 5 4 2 4 3 5" xfId="6834" xr:uid="{32F01904-821F-403C-8599-3C6B010241A9}"/>
    <cellStyle name="Įprastas 5 4 2 4 3 6" xfId="3378" xr:uid="{1FD6BEC0-0D09-4D4B-A930-1899326947C9}"/>
    <cellStyle name="Įprastas 5 4 2 4 3_8 priedas" xfId="1070" xr:uid="{00000000-0005-0000-0000-0000CC030000}"/>
    <cellStyle name="Įprastas 5 4 2 4 4" xfId="533" xr:uid="{00000000-0005-0000-0000-0000CD030000}"/>
    <cellStyle name="Įprastas 5 4 2 4 4 2" xfId="1968" xr:uid="{7114C1BC-4024-4690-A63F-4DB4DBE026F1}"/>
    <cellStyle name="Įprastas 5 4 2 4 4 2 2" xfId="6137" xr:uid="{1550D84C-D974-48C0-BA2A-F89521289472}"/>
    <cellStyle name="Įprastas 5 4 2 4 4 2 3" xfId="7865" xr:uid="{04FFC9CD-586C-4017-963A-EC2ACC83D1A1}"/>
    <cellStyle name="Įprastas 5 4 2 4 4 2 4" xfId="4409" xr:uid="{71757C82-138E-4EB5-9504-13D05629D4AB}"/>
    <cellStyle name="Įprastas 5 4 2 4 4 2_8 priedas" xfId="9844" xr:uid="{AA257D19-17AB-4EB5-90DA-E11205C2C178}"/>
    <cellStyle name="Įprastas 5 4 2 4 4 3" xfId="2681" xr:uid="{AF83C337-85E5-4AD8-A3A9-1ACBB169B55A}"/>
    <cellStyle name="Įprastas 5 4 2 4 4 3 2" xfId="5273" xr:uid="{55BF2EF1-9B4F-4BDA-8855-111287A25AF1}"/>
    <cellStyle name="Įprastas 5 4 2 4 4 3_8 priedas" xfId="9845" xr:uid="{2C61B446-3128-4DB3-A976-D10C20FF5AA5}"/>
    <cellStyle name="Įprastas 5 4 2 4 4 4" xfId="7001" xr:uid="{008D9363-D6E2-4021-BF59-448CB7629CD5}"/>
    <cellStyle name="Įprastas 5 4 2 4 4 5" xfId="3545" xr:uid="{64E62CD6-8374-4372-82B0-5FA3F73EB534}"/>
    <cellStyle name="Įprastas 5 4 2 4 4_8 priedas" xfId="9843" xr:uid="{9E5B1BC6-9F97-4FD9-8203-E414D700C43A}"/>
    <cellStyle name="Įprastas 5 4 2 4 5" xfId="1969" xr:uid="{117B871D-4D8D-497D-84D5-99CE4F873AC0}"/>
    <cellStyle name="Įprastas 5 4 2 4 5 2" xfId="5968" xr:uid="{6E781860-BD6C-4977-9238-1BC6C4436F04}"/>
    <cellStyle name="Įprastas 5 4 2 4 5 3" xfId="7696" xr:uid="{0C832E5C-4F36-404C-AB5E-B138F305725A}"/>
    <cellStyle name="Įprastas 5 4 2 4 5 4" xfId="4240" xr:uid="{6A03DAFB-2792-4ADA-962B-657C4E237DAB}"/>
    <cellStyle name="Įprastas 5 4 2 4 5_8 priedas" xfId="9846" xr:uid="{D8DB1E98-5238-4AAB-8CE3-8F01F10C34A5}"/>
    <cellStyle name="Įprastas 5 4 2 4 6" xfId="2512" xr:uid="{5737EFE8-AD39-4D73-9059-515B6465DEBE}"/>
    <cellStyle name="Įprastas 5 4 2 4 6 2" xfId="5104" xr:uid="{36BE9B56-8AD5-49DB-9D98-9F3CA6A6976E}"/>
    <cellStyle name="Įprastas 5 4 2 4 6_8 priedas" xfId="9847" xr:uid="{5F9713F5-1F2E-411E-BB82-C6B095462616}"/>
    <cellStyle name="Įprastas 5 4 2 4 7" xfId="6832" xr:uid="{6E4EEDBF-F4C4-46BA-A052-334D964C7CCE}"/>
    <cellStyle name="Įprastas 5 4 2 4 8" xfId="3376" xr:uid="{9E791818-9309-4021-8E9C-63DE31172AC4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 2 2" xfId="1970" xr:uid="{BB2E3350-52BC-4910-84BC-B4A16C7A6335}"/>
    <cellStyle name="Įprastas 5 4 2 5 2 2 2 2" xfId="6329" xr:uid="{D02266E7-B8B8-4717-8B5D-946BA899297B}"/>
    <cellStyle name="Įprastas 5 4 2 5 2 2 2 3" xfId="8057" xr:uid="{18E3EDBF-2388-4BD9-B18F-52CE572A9E49}"/>
    <cellStyle name="Įprastas 5 4 2 5 2 2 2 4" xfId="4601" xr:uid="{47A3E580-99E6-46BA-9377-E6DEDF4FB1D4}"/>
    <cellStyle name="Įprastas 5 4 2 5 2 2 2_8 priedas" xfId="9849" xr:uid="{40166912-4C15-4163-834B-687D0C52AEEC}"/>
    <cellStyle name="Įprastas 5 4 2 5 2 2 3" xfId="2873" xr:uid="{C4D5F7E9-3B4E-414D-A294-7E3D7F9D4F4B}"/>
    <cellStyle name="Įprastas 5 4 2 5 2 2 3 2" xfId="5465" xr:uid="{A40C932F-03FC-4423-B9E9-0CC15FC0E4A5}"/>
    <cellStyle name="Įprastas 5 4 2 5 2 2 3_8 priedas" xfId="9850" xr:uid="{23E7582B-C4FC-47B5-96D7-D89F5C287826}"/>
    <cellStyle name="Įprastas 5 4 2 5 2 2 4" xfId="7193" xr:uid="{404E2C70-705E-460A-9818-B5642F466AE3}"/>
    <cellStyle name="Įprastas 5 4 2 5 2 2 5" xfId="3737" xr:uid="{793A0AFA-AF91-4FE0-A4D2-82F07AEC363B}"/>
    <cellStyle name="Įprastas 5 4 2 5 2 2_8 priedas" xfId="9848" xr:uid="{AF2EF6FD-7FEE-4132-B3DD-25517784647D}"/>
    <cellStyle name="Įprastas 5 4 2 5 2 3" xfId="1971" xr:uid="{8F33B437-1BC9-4E0D-ADFB-E661AA2E4046}"/>
    <cellStyle name="Įprastas 5 4 2 5 2 3 2" xfId="5972" xr:uid="{DEB9B6DA-6598-47F6-A0D9-165ED5DB825B}"/>
    <cellStyle name="Įprastas 5 4 2 5 2 3 3" xfId="7700" xr:uid="{EE271757-6090-4D3A-87A8-E02047FC7D13}"/>
    <cellStyle name="Įprastas 5 4 2 5 2 3 4" xfId="4244" xr:uid="{7ED958D1-30A0-4894-8731-78CB33CBF47A}"/>
    <cellStyle name="Įprastas 5 4 2 5 2 3_8 priedas" xfId="9851" xr:uid="{84305D28-C1D6-457E-A43F-D7A95DF63F47}"/>
    <cellStyle name="Įprastas 5 4 2 5 2 4" xfId="2516" xr:uid="{7AEA689B-23C4-4581-99F0-388B42C89A34}"/>
    <cellStyle name="Įprastas 5 4 2 5 2 4 2" xfId="5108" xr:uid="{76F63443-B998-471C-907B-67D3FA28709A}"/>
    <cellStyle name="Įprastas 5 4 2 5 2 4_8 priedas" xfId="9852" xr:uid="{CC9D5186-C594-4672-B729-98996E2835CA}"/>
    <cellStyle name="Įprastas 5 4 2 5 2 5" xfId="6836" xr:uid="{5B4AF216-31F5-473A-8DF1-736B7B62784E}"/>
    <cellStyle name="Įprastas 5 4 2 5 2 6" xfId="3380" xr:uid="{A7F3DA19-F322-4A58-BA6F-030A37230987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 2 2" xfId="1972" xr:uid="{952E5404-D102-42C1-98DF-624068985E76}"/>
    <cellStyle name="Įprastas 5 4 2 5 3 2 2 2" xfId="6473" xr:uid="{48590D39-3A39-4E6F-8174-9C4A85B889B4}"/>
    <cellStyle name="Įprastas 5 4 2 5 3 2 2 3" xfId="8201" xr:uid="{1F24EC95-1064-4F8F-ABC3-E1F2636884F3}"/>
    <cellStyle name="Įprastas 5 4 2 5 3 2 2 4" xfId="4745" xr:uid="{2869B31A-84D6-4D59-8C60-012F3B79234A}"/>
    <cellStyle name="Įprastas 5 4 2 5 3 2 2_8 priedas" xfId="9854" xr:uid="{909E9E00-558E-4BCE-A0ED-8F823995588C}"/>
    <cellStyle name="Įprastas 5 4 2 5 3 2 3" xfId="3017" xr:uid="{E508CED7-3B4F-4D83-B67E-AAD58CBAE345}"/>
    <cellStyle name="Įprastas 5 4 2 5 3 2 3 2" xfId="5609" xr:uid="{DB251A05-CA66-4B65-B0F0-7021E3072C2E}"/>
    <cellStyle name="Įprastas 5 4 2 5 3 2 3_8 priedas" xfId="9855" xr:uid="{6A25E619-A885-4424-8435-A18ED16DED53}"/>
    <cellStyle name="Įprastas 5 4 2 5 3 2 4" xfId="7337" xr:uid="{CCE49E53-0FC7-4F72-8991-5ED6DCDA4A0A}"/>
    <cellStyle name="Įprastas 5 4 2 5 3 2 5" xfId="3881" xr:uid="{52A15E95-AED1-4CA1-AAD9-E26035E6E66E}"/>
    <cellStyle name="Įprastas 5 4 2 5 3 2_8 priedas" xfId="9853" xr:uid="{8458483A-823A-470D-92BB-55B7ABCC8CFA}"/>
    <cellStyle name="Įprastas 5 4 2 5 3 3" xfId="1973" xr:uid="{F1AB47E5-6909-4AA9-B858-49E6D55F4BE9}"/>
    <cellStyle name="Įprastas 5 4 2 5 3 3 2" xfId="5973" xr:uid="{95036935-FACC-4D57-8386-115C538286B0}"/>
    <cellStyle name="Įprastas 5 4 2 5 3 3 3" xfId="7701" xr:uid="{2272CFF7-9003-49F6-B29E-47BF8FDEB93C}"/>
    <cellStyle name="Įprastas 5 4 2 5 3 3 4" xfId="4245" xr:uid="{164BFB1E-93F2-4CEB-A2A4-13EFEE02FA21}"/>
    <cellStyle name="Įprastas 5 4 2 5 3 3_8 priedas" xfId="9856" xr:uid="{E8A9E82D-C458-4B07-AFB4-5324747BF794}"/>
    <cellStyle name="Įprastas 5 4 2 5 3 4" xfId="2517" xr:uid="{3B1F4440-DA00-4222-AD00-0233A820676F}"/>
    <cellStyle name="Įprastas 5 4 2 5 3 4 2" xfId="5109" xr:uid="{DB585B16-CE6D-4615-A746-0A6A400ADE12}"/>
    <cellStyle name="Įprastas 5 4 2 5 3 4_8 priedas" xfId="9857" xr:uid="{C5D683E1-1B12-48A7-BBF7-EEC4301BFB5C}"/>
    <cellStyle name="Įprastas 5 4 2 5 3 5" xfId="6837" xr:uid="{DEAF63B4-C4D6-4737-BEB0-9CC2A9078661}"/>
    <cellStyle name="Įprastas 5 4 2 5 3 6" xfId="3381" xr:uid="{BB537C13-6174-4379-9BCF-15BB0C1C09C8}"/>
    <cellStyle name="Įprastas 5 4 2 5 3_8 priedas" xfId="1023" xr:uid="{00000000-0005-0000-0000-0000D5030000}"/>
    <cellStyle name="Įprastas 5 4 2 5 4" xfId="581" xr:uid="{00000000-0005-0000-0000-0000D6030000}"/>
    <cellStyle name="Įprastas 5 4 2 5 4 2" xfId="1974" xr:uid="{6160363B-2A63-4C73-AEE1-FD24ED98AA54}"/>
    <cellStyle name="Įprastas 5 4 2 5 4 2 2" xfId="6185" xr:uid="{07848A34-7C96-4CD2-A507-768C54C2C20B}"/>
    <cellStyle name="Įprastas 5 4 2 5 4 2 3" xfId="7913" xr:uid="{903E45FE-8013-4B95-A643-965DA4A46C99}"/>
    <cellStyle name="Įprastas 5 4 2 5 4 2 4" xfId="4457" xr:uid="{6ADC56F8-61D5-47D8-83B1-26078A8917C6}"/>
    <cellStyle name="Įprastas 5 4 2 5 4 2_8 priedas" xfId="9859" xr:uid="{3C61D02A-B87F-46A9-A867-48B087D1D81B}"/>
    <cellStyle name="Įprastas 5 4 2 5 4 3" xfId="2729" xr:uid="{C08CAE31-5935-49A0-9B40-726B804BC7BD}"/>
    <cellStyle name="Įprastas 5 4 2 5 4 3 2" xfId="5321" xr:uid="{05FE935A-6F8F-474F-82A0-31D489B5DE50}"/>
    <cellStyle name="Įprastas 5 4 2 5 4 3_8 priedas" xfId="9860" xr:uid="{5815117A-E54B-41A5-8CF8-C7A5D0386F84}"/>
    <cellStyle name="Įprastas 5 4 2 5 4 4" xfId="7049" xr:uid="{D0828A00-9AC2-4BA6-8259-6E8E84AE9A9B}"/>
    <cellStyle name="Įprastas 5 4 2 5 4 5" xfId="3593" xr:uid="{0C1C0C53-6B7D-4708-B94B-002C120AAC0D}"/>
    <cellStyle name="Įprastas 5 4 2 5 4_8 priedas" xfId="9858" xr:uid="{578507F8-49DA-4949-A569-162A2E601CA2}"/>
    <cellStyle name="Įprastas 5 4 2 5 5" xfId="1975" xr:uid="{4B9515E0-85EA-468B-802A-7AB3BA3BAE6B}"/>
    <cellStyle name="Įprastas 5 4 2 5 5 2" xfId="5971" xr:uid="{5D4C6A68-DF42-4CAF-BEAA-8B32A696F029}"/>
    <cellStyle name="Įprastas 5 4 2 5 5 3" xfId="7699" xr:uid="{C705F8A7-AA38-4DAA-940A-FD857BB1C1D7}"/>
    <cellStyle name="Įprastas 5 4 2 5 5 4" xfId="4243" xr:uid="{674F238A-FA44-4DBB-8ECD-F93523162271}"/>
    <cellStyle name="Įprastas 5 4 2 5 5_8 priedas" xfId="9861" xr:uid="{F9EE187D-F991-48D3-BE9C-024CBA66A498}"/>
    <cellStyle name="Įprastas 5 4 2 5 6" xfId="2515" xr:uid="{6DAA0DB0-C244-4050-9D81-37804AA94359}"/>
    <cellStyle name="Įprastas 5 4 2 5 6 2" xfId="5107" xr:uid="{8AF6084A-25C7-4AC8-8572-6B049A1FD706}"/>
    <cellStyle name="Įprastas 5 4 2 5 6_8 priedas" xfId="9862" xr:uid="{FA859225-8F6C-4BBF-BCDE-6FDDC4701929}"/>
    <cellStyle name="Įprastas 5 4 2 5 7" xfId="6835" xr:uid="{72B16FD2-4E58-4830-8BC0-84AFC27825D6}"/>
    <cellStyle name="Įprastas 5 4 2 5 8" xfId="3379" xr:uid="{55D057C2-0578-4F91-95F8-D1FD1158C2E2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 2 2" xfId="1976" xr:uid="{D2EF6BAD-B73C-4A56-A505-FF9B34253845}"/>
    <cellStyle name="Įprastas 5 4 2 6 2 2 2" xfId="6233" xr:uid="{88036C5D-8B10-4E7E-B7E4-75E428EF23EE}"/>
    <cellStyle name="Įprastas 5 4 2 6 2 2 3" xfId="7961" xr:uid="{614A543F-10CA-4DAF-99C9-C2B4E4A2D6EA}"/>
    <cellStyle name="Įprastas 5 4 2 6 2 2 4" xfId="4505" xr:uid="{ECDE1870-8F98-43E7-9473-9AFE4C761B89}"/>
    <cellStyle name="Įprastas 5 4 2 6 2 2_8 priedas" xfId="9864" xr:uid="{C32A6428-3A65-4673-9EFC-7C33B6A2B5FC}"/>
    <cellStyle name="Įprastas 5 4 2 6 2 3" xfId="2777" xr:uid="{0E6E8FBE-7414-4A1E-B68E-54AD1F380FDA}"/>
    <cellStyle name="Įprastas 5 4 2 6 2 3 2" xfId="5369" xr:uid="{627BE2BD-29B9-4250-AD62-3CCE5322B249}"/>
    <cellStyle name="Įprastas 5 4 2 6 2 3_8 priedas" xfId="9865" xr:uid="{01CD5FB1-DB3D-415C-A82E-12282FC9F2C2}"/>
    <cellStyle name="Įprastas 5 4 2 6 2 4" xfId="7097" xr:uid="{14E0AD1A-9691-45A7-9AE5-570EFE1E362A}"/>
    <cellStyle name="Įprastas 5 4 2 6 2 5" xfId="3641" xr:uid="{EB22F1D7-0157-4CDF-9F3E-01DB0853D498}"/>
    <cellStyle name="Įprastas 5 4 2 6 2_8 priedas" xfId="9863" xr:uid="{2B34DC05-1521-41A5-83F9-87F680F5F187}"/>
    <cellStyle name="Įprastas 5 4 2 6 3" xfId="1977" xr:uid="{14EA98EF-FE87-4FCF-AAC0-516AE68F2D99}"/>
    <cellStyle name="Įprastas 5 4 2 6 3 2" xfId="5974" xr:uid="{762D7CA2-91C7-44B5-8AAF-9987A19CB30D}"/>
    <cellStyle name="Įprastas 5 4 2 6 3 3" xfId="7702" xr:uid="{98833E18-EE68-4B27-BCDE-D0CC95F202D5}"/>
    <cellStyle name="Įprastas 5 4 2 6 3 4" xfId="4246" xr:uid="{DBBEFD68-BD61-46ED-9998-4155BCF535E8}"/>
    <cellStyle name="Įprastas 5 4 2 6 3_8 priedas" xfId="9866" xr:uid="{F7E3439A-BD18-47D9-A027-E11873483A9A}"/>
    <cellStyle name="Įprastas 5 4 2 6 4" xfId="2518" xr:uid="{9CCEAECB-CAEE-45D1-B8DB-84579DFCC066}"/>
    <cellStyle name="Įprastas 5 4 2 6 4 2" xfId="5110" xr:uid="{C90974A8-9EDF-4181-8776-A2C52ABCF9D8}"/>
    <cellStyle name="Įprastas 5 4 2 6 4_8 priedas" xfId="9867" xr:uid="{97B65797-3A88-434C-BE7A-BEE24B200E85}"/>
    <cellStyle name="Įprastas 5 4 2 6 5" xfId="6838" xr:uid="{D646E077-2DB2-402D-9724-F20225DFCC62}"/>
    <cellStyle name="Įprastas 5 4 2 6 6" xfId="3382" xr:uid="{ABCFAA11-BA9A-4BE4-B833-77178C92829C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 2 2" xfId="1978" xr:uid="{DFAD9BD3-F38B-4055-8527-FF633CA8B7AC}"/>
    <cellStyle name="Įprastas 5 4 2 7 2 2 2" xfId="6377" xr:uid="{F4C6302F-2F50-4057-914E-CF26B1848CB6}"/>
    <cellStyle name="Įprastas 5 4 2 7 2 2 3" xfId="8105" xr:uid="{6F28398D-ADAE-4A97-B781-A309F46B344B}"/>
    <cellStyle name="Įprastas 5 4 2 7 2 2 4" xfId="4649" xr:uid="{06CB95E7-720A-4F41-BE9B-7670BF4B4E92}"/>
    <cellStyle name="Įprastas 5 4 2 7 2 2_8 priedas" xfId="9869" xr:uid="{66A4E701-5FA3-446B-BB08-A52D3138A566}"/>
    <cellStyle name="Įprastas 5 4 2 7 2 3" xfId="2921" xr:uid="{E69B9A6A-6815-46E1-85BB-8917BCE7B64D}"/>
    <cellStyle name="Įprastas 5 4 2 7 2 3 2" xfId="5513" xr:uid="{9A3729F4-4F0E-48B3-A6DC-EA5FEF08F73C}"/>
    <cellStyle name="Įprastas 5 4 2 7 2 3_8 priedas" xfId="9870" xr:uid="{2EF0667B-C984-432C-8FA5-0E1CAB2D9A71}"/>
    <cellStyle name="Įprastas 5 4 2 7 2 4" xfId="7241" xr:uid="{40E94F85-9AF8-4081-A484-CAEA4FE02D40}"/>
    <cellStyle name="Įprastas 5 4 2 7 2 5" xfId="3785" xr:uid="{A5F7D726-C1CA-4222-80BF-8D051300E054}"/>
    <cellStyle name="Įprastas 5 4 2 7 2_8 priedas" xfId="9868" xr:uid="{DCAF8F32-1B95-49DA-BE88-E7B913E2C998}"/>
    <cellStyle name="Įprastas 5 4 2 7 3" xfId="1979" xr:uid="{ED6E82F6-5211-4890-819F-833044E21BE7}"/>
    <cellStyle name="Įprastas 5 4 2 7 3 2" xfId="5975" xr:uid="{0E93FFFF-BF07-4358-B1DD-639E93841E0D}"/>
    <cellStyle name="Įprastas 5 4 2 7 3 3" xfId="7703" xr:uid="{FE9F53CB-4A82-4CDE-80A1-ABC9DA104B9C}"/>
    <cellStyle name="Įprastas 5 4 2 7 3 4" xfId="4247" xr:uid="{1575A404-21B4-464E-BA2C-0F7EA4568CF3}"/>
    <cellStyle name="Įprastas 5 4 2 7 3_8 priedas" xfId="9871" xr:uid="{9736C908-356B-472A-B22E-0EC093841114}"/>
    <cellStyle name="Įprastas 5 4 2 7 4" xfId="2519" xr:uid="{014ABEB8-71DC-41D3-AA68-8EA568CAD67D}"/>
    <cellStyle name="Įprastas 5 4 2 7 4 2" xfId="5111" xr:uid="{D1649794-D7BC-4F32-9E77-FE6DAE3ED254}"/>
    <cellStyle name="Įprastas 5 4 2 7 4_8 priedas" xfId="9872" xr:uid="{3E5594EB-81C0-4628-B060-1B7CE675A799}"/>
    <cellStyle name="Įprastas 5 4 2 7 5" xfId="6839" xr:uid="{2CD656A5-A13C-4822-A801-6240C94C85E2}"/>
    <cellStyle name="Įprastas 5 4 2 7 6" xfId="3383" xr:uid="{37878013-8876-4CE6-833B-654EBC96380F}"/>
    <cellStyle name="Įprastas 5 4 2 7_8 priedas" xfId="1115" xr:uid="{00000000-0005-0000-0000-0000DD030000}"/>
    <cellStyle name="Įprastas 5 4 2 8" xfId="485" xr:uid="{00000000-0005-0000-0000-0000DE030000}"/>
    <cellStyle name="Įprastas 5 4 2 8 2" xfId="1980" xr:uid="{D4C0A8A0-E52A-400C-BE4C-C3935AA70168}"/>
    <cellStyle name="Įprastas 5 4 2 8 2 2" xfId="6089" xr:uid="{23BFCA62-8FE2-4C5F-A35F-9EE6C7B1B6C4}"/>
    <cellStyle name="Įprastas 5 4 2 8 2 3" xfId="7817" xr:uid="{E655C7E9-4B3E-4DE0-B593-F6E6CDAE7DFB}"/>
    <cellStyle name="Įprastas 5 4 2 8 2 4" xfId="4361" xr:uid="{5DE9CDF3-5B0E-4CCE-9B0C-578E02AC4D7A}"/>
    <cellStyle name="Įprastas 5 4 2 8 2_8 priedas" xfId="9874" xr:uid="{0741DF95-93E5-441D-BA54-7846D55EA6FA}"/>
    <cellStyle name="Įprastas 5 4 2 8 3" xfId="2633" xr:uid="{B2668D53-2856-404D-8A05-1FD9E4EF73D6}"/>
    <cellStyle name="Įprastas 5 4 2 8 3 2" xfId="5225" xr:uid="{97CC7A17-014C-479B-BFC9-D491E7058C25}"/>
    <cellStyle name="Įprastas 5 4 2 8 3_8 priedas" xfId="9875" xr:uid="{8333A739-A450-4CE3-83E2-4E62FB89BA34}"/>
    <cellStyle name="Įprastas 5 4 2 8 4" xfId="6953" xr:uid="{8E70821A-69EA-49B4-B37F-FA288BFEFCEB}"/>
    <cellStyle name="Įprastas 5 4 2 8 5" xfId="3497" xr:uid="{F5A12F20-359A-4E9B-AD18-5AF2C787C3E3}"/>
    <cellStyle name="Įprastas 5 4 2 8_8 priedas" xfId="9873" xr:uid="{5DC30DB8-366F-4BA8-BD2A-689F28986C6B}"/>
    <cellStyle name="Įprastas 5 4 2 9" xfId="1981" xr:uid="{CCFC3E83-E424-4620-918B-D5B493B6980F}"/>
    <cellStyle name="Įprastas 5 4 2 9 2" xfId="5657" xr:uid="{22C9DADB-4C4F-43BF-8C31-E6F5A40C2896}"/>
    <cellStyle name="Įprastas 5 4 2 9 3" xfId="7385" xr:uid="{B7256802-1A4E-4AD6-8B67-5687A19A8AF6}"/>
    <cellStyle name="Įprastas 5 4 2 9 4" xfId="3929" xr:uid="{A7976FF8-953C-4E6D-8A76-4ADAB1274FA4}"/>
    <cellStyle name="Įprastas 5 4 2 9_8 priedas" xfId="9876" xr:uid="{778A210A-C8F6-4D68-B772-44AE92A2E99D}"/>
    <cellStyle name="Įprastas 5 4 2_8 priedas" xfId="320" xr:uid="{00000000-0005-0000-0000-0000DF030000}"/>
    <cellStyle name="Įprastas 5 4 3" xfId="356" xr:uid="{00000000-0005-0000-0000-0000E0030000}"/>
    <cellStyle name="Įprastas 5 4 3 10" xfId="6840" xr:uid="{96020E5B-9753-482D-852C-60499DF33A61}"/>
    <cellStyle name="Įprastas 5 4 3 11" xfId="3384" xr:uid="{DCF4D44E-553E-4260-9F22-6FCBF231F579}"/>
    <cellStyle name="Įprastas 5 4 3 2" xfId="357" xr:uid="{00000000-0005-0000-0000-0000E1030000}"/>
    <cellStyle name="Įprastas 5 4 3 2 10" xfId="3385" xr:uid="{E5E34A7A-18D5-4FBD-8F22-E4F8DE7742D8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 2 2" xfId="1982" xr:uid="{BA7E3B51-3F8D-4F07-98FD-3493166C56DC}"/>
    <cellStyle name="Įprastas 5 4 3 2 2 2 2 2 2" xfId="6312" xr:uid="{FB982991-D851-41BF-BDDB-117D41DBE156}"/>
    <cellStyle name="Įprastas 5 4 3 2 2 2 2 2 3" xfId="8040" xr:uid="{FABC1E0B-ED22-418C-9C46-C85589E1FE9F}"/>
    <cellStyle name="Įprastas 5 4 3 2 2 2 2 2 4" xfId="4584" xr:uid="{7616797C-9FDB-40E0-A68D-A468ADEA864B}"/>
    <cellStyle name="Įprastas 5 4 3 2 2 2 2 2_8 priedas" xfId="9878" xr:uid="{150D3C4B-87DA-40E1-A024-739FDAE64C7E}"/>
    <cellStyle name="Įprastas 5 4 3 2 2 2 2 3" xfId="2856" xr:uid="{3F6BCCFD-455C-4420-A690-C00E22167C51}"/>
    <cellStyle name="Įprastas 5 4 3 2 2 2 2 3 2" xfId="5448" xr:uid="{537F8785-5753-42A1-AB5C-BC6CB36FD4B5}"/>
    <cellStyle name="Įprastas 5 4 3 2 2 2 2 3_8 priedas" xfId="9879" xr:uid="{4D8A141D-237E-4DD0-80AE-B14ED965AA4C}"/>
    <cellStyle name="Įprastas 5 4 3 2 2 2 2 4" xfId="7176" xr:uid="{95990E14-9226-4B7A-9E73-1B5BD7CE2170}"/>
    <cellStyle name="Įprastas 5 4 3 2 2 2 2 5" xfId="3720" xr:uid="{386D403A-BE80-4A5F-B5FB-D4D9FE0CCCED}"/>
    <cellStyle name="Įprastas 5 4 3 2 2 2 2_8 priedas" xfId="9877" xr:uid="{AD42333F-D8D4-4E39-9DEA-547CFA1294E4}"/>
    <cellStyle name="Įprastas 5 4 3 2 2 2 3" xfId="1983" xr:uid="{B49F0455-AC77-48B7-A851-850B01D9A4A8}"/>
    <cellStyle name="Įprastas 5 4 3 2 2 2 3 2" xfId="5979" xr:uid="{602D6D76-04FF-4B24-806D-841E181C08CD}"/>
    <cellStyle name="Įprastas 5 4 3 2 2 2 3 3" xfId="7707" xr:uid="{1F72D9C3-BF92-4F0E-8D8B-700AFF941212}"/>
    <cellStyle name="Įprastas 5 4 3 2 2 2 3 4" xfId="4251" xr:uid="{F694ED25-E74A-4C55-BCD0-08B57A32CED9}"/>
    <cellStyle name="Įprastas 5 4 3 2 2 2 3_8 priedas" xfId="9880" xr:uid="{F23860C3-FF25-4552-B1E8-08711687C2EA}"/>
    <cellStyle name="Įprastas 5 4 3 2 2 2 4" xfId="2523" xr:uid="{5D95A899-B2D8-4381-A3A7-AF0E41F2047E}"/>
    <cellStyle name="Įprastas 5 4 3 2 2 2 4 2" xfId="5115" xr:uid="{0CA2CE9B-DBD0-4A54-99AD-40F1A3B44E59}"/>
    <cellStyle name="Įprastas 5 4 3 2 2 2 4_8 priedas" xfId="9881" xr:uid="{4667B34F-B8C5-4848-81EE-51690C5E2FFF}"/>
    <cellStyle name="Įprastas 5 4 3 2 2 2 5" xfId="6843" xr:uid="{8F89BB2B-B444-4AB4-B709-13FA1B6251DD}"/>
    <cellStyle name="Įprastas 5 4 3 2 2 2 6" xfId="3387" xr:uid="{8EC3302E-946A-4BE1-8417-DF87EC9FD3FC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 2 2" xfId="1984" xr:uid="{808E199F-5C7B-4F78-8DA7-A9BD46A6C7C2}"/>
    <cellStyle name="Įprastas 5 4 3 2 2 3 2 2 2" xfId="6456" xr:uid="{92A565DC-A459-4728-A2EB-46C63CAD0278}"/>
    <cellStyle name="Įprastas 5 4 3 2 2 3 2 2 3" xfId="8184" xr:uid="{7627FA97-78BA-4C9F-8D4A-F80B37AB7926}"/>
    <cellStyle name="Įprastas 5 4 3 2 2 3 2 2 4" xfId="4728" xr:uid="{F328C6A5-1D1E-4FC0-8896-6AE6F53C5785}"/>
    <cellStyle name="Įprastas 5 4 3 2 2 3 2 2_8 priedas" xfId="9883" xr:uid="{951C06A6-6D09-4080-9C76-5C72EBE6B424}"/>
    <cellStyle name="Įprastas 5 4 3 2 2 3 2 3" xfId="3000" xr:uid="{2805EBA7-C56C-441A-96FB-9FC5B580C297}"/>
    <cellStyle name="Įprastas 5 4 3 2 2 3 2 3 2" xfId="5592" xr:uid="{FA87C648-15F8-42AF-A022-6ECE20E6A382}"/>
    <cellStyle name="Įprastas 5 4 3 2 2 3 2 3_8 priedas" xfId="9884" xr:uid="{87C52DA0-D9DD-4BD9-91E1-3E805EEE57F2}"/>
    <cellStyle name="Įprastas 5 4 3 2 2 3 2 4" xfId="7320" xr:uid="{34CEA578-5E8B-4E82-88BB-834925451ADA}"/>
    <cellStyle name="Įprastas 5 4 3 2 2 3 2 5" xfId="3864" xr:uid="{C5968D75-EAA4-4C82-BB59-33BF28FBDB59}"/>
    <cellStyle name="Įprastas 5 4 3 2 2 3 2_8 priedas" xfId="9882" xr:uid="{BF8F71F9-12B5-41EB-9FD0-A99385FAAD4B}"/>
    <cellStyle name="Įprastas 5 4 3 2 2 3 3" xfId="1985" xr:uid="{05BF0958-4127-4BD1-B465-4A0B741E8A7F}"/>
    <cellStyle name="Įprastas 5 4 3 2 2 3 3 2" xfId="5980" xr:uid="{D9DD4871-DB05-41C7-81F2-A34F26E3DACF}"/>
    <cellStyle name="Įprastas 5 4 3 2 2 3 3 3" xfId="7708" xr:uid="{CB8DB5AD-9C07-4069-8C02-C371BFCA4A7D}"/>
    <cellStyle name="Įprastas 5 4 3 2 2 3 3 4" xfId="4252" xr:uid="{3CB94572-1062-4256-BC30-52198AFD8A95}"/>
    <cellStyle name="Įprastas 5 4 3 2 2 3 3_8 priedas" xfId="9885" xr:uid="{4FC3CC05-64CB-4065-9BCF-7D5BDA5658B6}"/>
    <cellStyle name="Įprastas 5 4 3 2 2 3 4" xfId="2524" xr:uid="{1CFEEB64-EF30-4DC1-89BD-03A6F0D0D13A}"/>
    <cellStyle name="Įprastas 5 4 3 2 2 3 4 2" xfId="5116" xr:uid="{0E6AC8EF-EAEE-4F64-9A7C-97ADAD19DDD3}"/>
    <cellStyle name="Įprastas 5 4 3 2 2 3 4_8 priedas" xfId="9886" xr:uid="{03764C04-40F2-4B41-BC90-FF453C80FBFF}"/>
    <cellStyle name="Įprastas 5 4 3 2 2 3 5" xfId="6844" xr:uid="{D0999792-EB90-4A42-B9EF-FBE64EFCD415}"/>
    <cellStyle name="Įprastas 5 4 3 2 2 3 6" xfId="3388" xr:uid="{819AD726-717D-40E9-89C7-0A0453BC9664}"/>
    <cellStyle name="Įprastas 5 4 3 2 2 3_8 priedas" xfId="1046" xr:uid="{00000000-0005-0000-0000-0000E8030000}"/>
    <cellStyle name="Įprastas 5 4 3 2 2 4" xfId="564" xr:uid="{00000000-0005-0000-0000-0000E9030000}"/>
    <cellStyle name="Įprastas 5 4 3 2 2 4 2" xfId="1986" xr:uid="{BD2EE7DD-BFEF-40E6-826E-5A5240897BEC}"/>
    <cellStyle name="Įprastas 5 4 3 2 2 4 2 2" xfId="6168" xr:uid="{081FC9A2-D2A5-4103-9CCF-1A2DD66AF84D}"/>
    <cellStyle name="Įprastas 5 4 3 2 2 4 2 3" xfId="7896" xr:uid="{846D2C64-DD3F-4BF0-A927-8F437F313D9A}"/>
    <cellStyle name="Įprastas 5 4 3 2 2 4 2 4" xfId="4440" xr:uid="{53E11135-8369-481D-967E-70CAE32A5A18}"/>
    <cellStyle name="Įprastas 5 4 3 2 2 4 2_8 priedas" xfId="9888" xr:uid="{B721C166-587A-4538-B21F-61F2CD4709AE}"/>
    <cellStyle name="Įprastas 5 4 3 2 2 4 3" xfId="2712" xr:uid="{270E64AF-764E-460E-B3F7-A9D46C516FF1}"/>
    <cellStyle name="Įprastas 5 4 3 2 2 4 3 2" xfId="5304" xr:uid="{B2984960-6EF9-482F-939A-BB848BC5E0C5}"/>
    <cellStyle name="Įprastas 5 4 3 2 2 4 3_8 priedas" xfId="9889" xr:uid="{7F446A7C-0057-4C9A-B2F2-16CA2A5BBA67}"/>
    <cellStyle name="Įprastas 5 4 3 2 2 4 4" xfId="7032" xr:uid="{A9FB4DAC-E95E-4E96-904D-50C62A95FAC2}"/>
    <cellStyle name="Įprastas 5 4 3 2 2 4 5" xfId="3576" xr:uid="{71D087F7-F5FB-4EB0-965A-5D48AED1797E}"/>
    <cellStyle name="Įprastas 5 4 3 2 2 4_8 priedas" xfId="9887" xr:uid="{BD81F45C-F6DD-4B6B-A7C6-26486B77A191}"/>
    <cellStyle name="Įprastas 5 4 3 2 2 5" xfId="1987" xr:uid="{9CBE49D4-F8CA-4002-991F-5707428C8086}"/>
    <cellStyle name="Įprastas 5 4 3 2 2 5 2" xfId="5978" xr:uid="{7E38A830-019B-442D-ACF3-AE66C43F2616}"/>
    <cellStyle name="Įprastas 5 4 3 2 2 5 3" xfId="7706" xr:uid="{3FC67564-93DD-4987-A093-0CB97A210AA1}"/>
    <cellStyle name="Įprastas 5 4 3 2 2 5 4" xfId="4250" xr:uid="{437B59FE-88BF-4890-A7E9-B2BA27007A52}"/>
    <cellStyle name="Įprastas 5 4 3 2 2 5_8 priedas" xfId="9890" xr:uid="{2CE45410-98E4-40AA-9C26-29FA7A17E403}"/>
    <cellStyle name="Įprastas 5 4 3 2 2 6" xfId="2522" xr:uid="{DE626E1E-1A95-4495-9D52-BB8C8B69074F}"/>
    <cellStyle name="Įprastas 5 4 3 2 2 6 2" xfId="5114" xr:uid="{9551201A-9086-41DB-B7F8-1B4F12E0ED18}"/>
    <cellStyle name="Įprastas 5 4 3 2 2 6_8 priedas" xfId="9891" xr:uid="{2A305500-B3E4-4717-96EB-8E636D7ED34E}"/>
    <cellStyle name="Įprastas 5 4 3 2 2 7" xfId="6842" xr:uid="{B8FD9E61-C830-4437-AAED-5B158AF19511}"/>
    <cellStyle name="Įprastas 5 4 3 2 2 8" xfId="3386" xr:uid="{F6900BEE-A4B8-4B9D-BD4B-352942AE29FE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 2 2" xfId="1988" xr:uid="{C9F7D93E-1F03-4BC7-B72D-AD1016604FCF}"/>
    <cellStyle name="Įprastas 5 4 3 2 3 2 2 2 2" xfId="6360" xr:uid="{84E4CF77-073F-4178-9C57-027103C4CCED}"/>
    <cellStyle name="Įprastas 5 4 3 2 3 2 2 2 3" xfId="8088" xr:uid="{F408B58E-86C9-4487-A819-AAFA1A01C9CF}"/>
    <cellStyle name="Įprastas 5 4 3 2 3 2 2 2 4" xfId="4632" xr:uid="{C4F34D43-F609-4C5B-8162-8E2530A9A04C}"/>
    <cellStyle name="Įprastas 5 4 3 2 3 2 2 2_8 priedas" xfId="9893" xr:uid="{DDA30FF4-1062-4B3A-A118-7DE2F4041967}"/>
    <cellStyle name="Įprastas 5 4 3 2 3 2 2 3" xfId="2904" xr:uid="{C4360B5C-A4DF-4601-9C93-C94243B84FCE}"/>
    <cellStyle name="Įprastas 5 4 3 2 3 2 2 3 2" xfId="5496" xr:uid="{2364A247-466C-47FA-8A2A-56568D6366D5}"/>
    <cellStyle name="Įprastas 5 4 3 2 3 2 2 3_8 priedas" xfId="9894" xr:uid="{A6211750-F43B-466B-91DB-9B0155A57732}"/>
    <cellStyle name="Įprastas 5 4 3 2 3 2 2 4" xfId="7224" xr:uid="{88030501-D80F-43D0-AE91-DD3DA70346F1}"/>
    <cellStyle name="Įprastas 5 4 3 2 3 2 2 5" xfId="3768" xr:uid="{588BCEFC-B131-4D29-BA12-DF7DB0BB35DF}"/>
    <cellStyle name="Įprastas 5 4 3 2 3 2 2_8 priedas" xfId="9892" xr:uid="{BE55AF5A-A66B-46BB-BC47-6F38A5BAF9BF}"/>
    <cellStyle name="Įprastas 5 4 3 2 3 2 3" xfId="1989" xr:uid="{38A27C25-64D3-4EC2-9414-691B92F7BE52}"/>
    <cellStyle name="Įprastas 5 4 3 2 3 2 3 2" xfId="5982" xr:uid="{EF4E9863-E856-4CA6-B67B-F96B1FBFB765}"/>
    <cellStyle name="Įprastas 5 4 3 2 3 2 3 3" xfId="7710" xr:uid="{B27ECAC4-03E9-4159-94DA-1CB9A91CF3B7}"/>
    <cellStyle name="Įprastas 5 4 3 2 3 2 3 4" xfId="4254" xr:uid="{C7C95152-69A5-4E13-B48B-22509A17D33E}"/>
    <cellStyle name="Įprastas 5 4 3 2 3 2 3_8 priedas" xfId="9895" xr:uid="{9B682DF2-0871-421D-A6F5-70675E89FD4D}"/>
    <cellStyle name="Įprastas 5 4 3 2 3 2 4" xfId="2526" xr:uid="{2E84284E-CD70-44EA-B15F-E0364B47665E}"/>
    <cellStyle name="Įprastas 5 4 3 2 3 2 4 2" xfId="5118" xr:uid="{E498F0BB-285A-4E4E-880D-57B2259F490D}"/>
    <cellStyle name="Įprastas 5 4 3 2 3 2 4_8 priedas" xfId="9896" xr:uid="{9CD51DEF-46A7-4F41-8D12-C469F50DE6B9}"/>
    <cellStyle name="Įprastas 5 4 3 2 3 2 5" xfId="6846" xr:uid="{210BED2C-5DE6-4A93-B7D6-50F48691A701}"/>
    <cellStyle name="Įprastas 5 4 3 2 3 2 6" xfId="3390" xr:uid="{870646E8-944F-4950-B63A-3E7E122937B5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 2 2" xfId="1990" xr:uid="{4D8CEC41-6221-4132-BE2A-E9C00EC4C4E4}"/>
    <cellStyle name="Įprastas 5 4 3 2 3 3 2 2 2" xfId="6504" xr:uid="{02175600-B84A-4325-B5B5-7479FC04A56F}"/>
    <cellStyle name="Įprastas 5 4 3 2 3 3 2 2 3" xfId="8232" xr:uid="{AFBCC905-2575-42FD-BB5A-D99F947E05F1}"/>
    <cellStyle name="Įprastas 5 4 3 2 3 3 2 2 4" xfId="4776" xr:uid="{ACC04495-7453-4C50-8C76-EA543638A3B2}"/>
    <cellStyle name="Įprastas 5 4 3 2 3 3 2 2_8 priedas" xfId="9898" xr:uid="{8E9540C8-7DB5-4451-940A-AFA32927A1C8}"/>
    <cellStyle name="Įprastas 5 4 3 2 3 3 2 3" xfId="3048" xr:uid="{186642ED-56DD-4FE6-8812-68E579555F98}"/>
    <cellStyle name="Įprastas 5 4 3 2 3 3 2 3 2" xfId="5640" xr:uid="{A4506465-906C-4015-802B-A2957B023230}"/>
    <cellStyle name="Įprastas 5 4 3 2 3 3 2 3_8 priedas" xfId="9899" xr:uid="{5467480D-ABF1-4AF8-98F2-488231E95FAA}"/>
    <cellStyle name="Įprastas 5 4 3 2 3 3 2 4" xfId="7368" xr:uid="{E14BDF93-A74E-4040-9752-F6CE26FCA865}"/>
    <cellStyle name="Įprastas 5 4 3 2 3 3 2 5" xfId="3912" xr:uid="{C408D153-6548-44DE-9E4C-6A1364A36306}"/>
    <cellStyle name="Įprastas 5 4 3 2 3 3 2_8 priedas" xfId="9897" xr:uid="{A1064DCA-8FFE-4F81-9825-3007CA530379}"/>
    <cellStyle name="Įprastas 5 4 3 2 3 3 3" xfId="1991" xr:uid="{06D11243-8404-494B-975E-EC994B316A07}"/>
    <cellStyle name="Įprastas 5 4 3 2 3 3 3 2" xfId="5983" xr:uid="{EEA0FA12-D12C-4C0F-B52A-60EDBD23AE21}"/>
    <cellStyle name="Įprastas 5 4 3 2 3 3 3 3" xfId="7711" xr:uid="{75A6A1FD-67E7-4B2E-9517-480C5DBA5482}"/>
    <cellStyle name="Įprastas 5 4 3 2 3 3 3 4" xfId="4255" xr:uid="{05210810-9D2B-4DF4-A31A-BF27FAAF94CB}"/>
    <cellStyle name="Įprastas 5 4 3 2 3 3 3_8 priedas" xfId="9900" xr:uid="{D008B273-7984-4654-8459-D12E21670358}"/>
    <cellStyle name="Įprastas 5 4 3 2 3 3 4" xfId="2527" xr:uid="{9C935C23-3A08-40CA-ADA7-3E193BFCAB2B}"/>
    <cellStyle name="Įprastas 5 4 3 2 3 3 4 2" xfId="5119" xr:uid="{A45AFA0D-23A5-40EB-9B0B-A7796E6F78CB}"/>
    <cellStyle name="Įprastas 5 4 3 2 3 3 4_8 priedas" xfId="9901" xr:uid="{112C2747-0C0D-4516-8ECB-8DF595F3B4A8}"/>
    <cellStyle name="Įprastas 5 4 3 2 3 3 5" xfId="6847" xr:uid="{EF6C06C4-9BB5-41EB-B7BB-96C95356BD8A}"/>
    <cellStyle name="Įprastas 5 4 3 2 3 3 6" xfId="3391" xr:uid="{3CC464AA-729B-4178-9AD3-8AE01B648E85}"/>
    <cellStyle name="Įprastas 5 4 3 2 3 3_8 priedas" xfId="998" xr:uid="{00000000-0005-0000-0000-0000F1030000}"/>
    <cellStyle name="Įprastas 5 4 3 2 3 4" xfId="612" xr:uid="{00000000-0005-0000-0000-0000F2030000}"/>
    <cellStyle name="Įprastas 5 4 3 2 3 4 2" xfId="1992" xr:uid="{21453BD4-EE03-485D-9FDC-C10410EB0195}"/>
    <cellStyle name="Įprastas 5 4 3 2 3 4 2 2" xfId="6216" xr:uid="{9C1FFCDE-0983-498F-A27D-9B64731073CF}"/>
    <cellStyle name="Įprastas 5 4 3 2 3 4 2 3" xfId="7944" xr:uid="{BD965B92-9EA1-4503-A75F-81DEA83FDC3E}"/>
    <cellStyle name="Įprastas 5 4 3 2 3 4 2 4" xfId="4488" xr:uid="{539521DF-FF6B-4B52-8119-0FEF6662ABDC}"/>
    <cellStyle name="Įprastas 5 4 3 2 3 4 2_8 priedas" xfId="9903" xr:uid="{95F96A88-2C2E-46D1-9DA8-88B37B17F8D3}"/>
    <cellStyle name="Įprastas 5 4 3 2 3 4 3" xfId="2760" xr:uid="{672BDF8D-0A79-4F9C-9D45-7B16153F31F5}"/>
    <cellStyle name="Įprastas 5 4 3 2 3 4 3 2" xfId="5352" xr:uid="{EB4CC9A6-5F3B-4AEB-833C-B45C6D159FDF}"/>
    <cellStyle name="Įprastas 5 4 3 2 3 4 3_8 priedas" xfId="9904" xr:uid="{DFC4E327-DA80-401E-B3F9-7E36FE7F9A62}"/>
    <cellStyle name="Įprastas 5 4 3 2 3 4 4" xfId="7080" xr:uid="{02ABE0CF-F584-4226-A352-7BC3219A1A0D}"/>
    <cellStyle name="Įprastas 5 4 3 2 3 4 5" xfId="3624" xr:uid="{68BC8A5C-351F-429B-ACB5-C2D8A2EFF064}"/>
    <cellStyle name="Įprastas 5 4 3 2 3 4_8 priedas" xfId="9902" xr:uid="{BD31C724-0FA0-44AD-9943-EB69C9379D85}"/>
    <cellStyle name="Įprastas 5 4 3 2 3 5" xfId="1993" xr:uid="{7F11FC1D-AE70-444B-BB88-282551CEFCF6}"/>
    <cellStyle name="Įprastas 5 4 3 2 3 5 2" xfId="5981" xr:uid="{481C39D5-287D-4981-AF99-E7E7FD265EB6}"/>
    <cellStyle name="Įprastas 5 4 3 2 3 5 3" xfId="7709" xr:uid="{9C96A04B-DF75-4C3F-AF89-61133AEF65E3}"/>
    <cellStyle name="Įprastas 5 4 3 2 3 5 4" xfId="4253" xr:uid="{82A99CE5-B725-48F0-9A3C-CBFC621F5AAB}"/>
    <cellStyle name="Įprastas 5 4 3 2 3 5_8 priedas" xfId="9905" xr:uid="{8EA1E29A-728B-4FCD-825A-0A9B29386562}"/>
    <cellStyle name="Įprastas 5 4 3 2 3 6" xfId="2525" xr:uid="{9ABE4AD4-27A3-467D-97E3-7BA24942353C}"/>
    <cellStyle name="Įprastas 5 4 3 2 3 6 2" xfId="5117" xr:uid="{B3EC25A2-953F-48A5-AF19-DBA5CD469FEE}"/>
    <cellStyle name="Įprastas 5 4 3 2 3 6_8 priedas" xfId="9906" xr:uid="{689C4A4E-38E5-479C-8230-32F51D065D4B}"/>
    <cellStyle name="Įprastas 5 4 3 2 3 7" xfId="6845" xr:uid="{E29FEF28-D724-495E-82C0-DA9C83A2402E}"/>
    <cellStyle name="Įprastas 5 4 3 2 3 8" xfId="3389" xr:uid="{75F9388C-C6C4-44B7-9E4F-7C3EC2643217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 2 2" xfId="1994" xr:uid="{F393FB53-CD69-4444-AFE7-BDFF03A1D19B}"/>
    <cellStyle name="Įprastas 5 4 3 2 4 2 2 2" xfId="6264" xr:uid="{18308687-07DD-4267-A3EC-AB52C1D20FF4}"/>
    <cellStyle name="Įprastas 5 4 3 2 4 2 2 3" xfId="7992" xr:uid="{4206EEBA-AE8D-4854-A41D-A5C37EC27FA4}"/>
    <cellStyle name="Įprastas 5 4 3 2 4 2 2 4" xfId="4536" xr:uid="{2DEA5CE8-77E4-44E7-8F8C-262286ADE377}"/>
    <cellStyle name="Įprastas 5 4 3 2 4 2 2_8 priedas" xfId="9908" xr:uid="{53B06CBD-847A-4BF2-8147-66952044DA67}"/>
    <cellStyle name="Įprastas 5 4 3 2 4 2 3" xfId="2808" xr:uid="{E4723A0D-AA47-4F0C-A520-1E2E1883F8E1}"/>
    <cellStyle name="Įprastas 5 4 3 2 4 2 3 2" xfId="5400" xr:uid="{3AE7D37F-E64F-45B3-9653-F5A0EEBC8DC1}"/>
    <cellStyle name="Įprastas 5 4 3 2 4 2 3_8 priedas" xfId="9909" xr:uid="{EF32BEE2-15B6-490F-BB5B-914B0334890C}"/>
    <cellStyle name="Įprastas 5 4 3 2 4 2 4" xfId="7128" xr:uid="{E10539EA-9D2F-4F99-80C0-5067497B9623}"/>
    <cellStyle name="Įprastas 5 4 3 2 4 2 5" xfId="3672" xr:uid="{35180943-E086-4319-9F01-36C3F864901A}"/>
    <cellStyle name="Įprastas 5 4 3 2 4 2_8 priedas" xfId="9907" xr:uid="{B0F705CF-6245-4DCE-8B99-F9309CC00F62}"/>
    <cellStyle name="Įprastas 5 4 3 2 4 3" xfId="1995" xr:uid="{E0FA019F-5792-422A-B149-2802940BB97E}"/>
    <cellStyle name="Įprastas 5 4 3 2 4 3 2" xfId="5984" xr:uid="{4BA9DBEF-B980-44A9-AC0F-3B0D2D359B1C}"/>
    <cellStyle name="Įprastas 5 4 3 2 4 3 3" xfId="7712" xr:uid="{61550295-FFAA-4D71-8487-6E34ACCA9239}"/>
    <cellStyle name="Įprastas 5 4 3 2 4 3 4" xfId="4256" xr:uid="{1D1477CF-C5FF-48D4-A96E-E8171A1E3A3E}"/>
    <cellStyle name="Įprastas 5 4 3 2 4 3_8 priedas" xfId="9910" xr:uid="{B1F3D609-B93D-412A-BD71-0C8AEE69E991}"/>
    <cellStyle name="Įprastas 5 4 3 2 4 4" xfId="2528" xr:uid="{14EBC99B-6332-4343-A131-55A5512E5D89}"/>
    <cellStyle name="Įprastas 5 4 3 2 4 4 2" xfId="5120" xr:uid="{B9E1E94F-D9CE-4624-84AE-B69C658875DE}"/>
    <cellStyle name="Įprastas 5 4 3 2 4 4_8 priedas" xfId="9911" xr:uid="{270EC897-9ECB-4B80-B98A-C3958544B4AC}"/>
    <cellStyle name="Įprastas 5 4 3 2 4 5" xfId="6848" xr:uid="{FA815121-2EA7-433A-B6E0-11DA8AACB983}"/>
    <cellStyle name="Įprastas 5 4 3 2 4 6" xfId="3392" xr:uid="{589C64D4-6B58-42A9-A31D-B117B2C63C53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 2 2" xfId="1996" xr:uid="{70241A55-5135-4209-B7FE-4A212C45D960}"/>
    <cellStyle name="Įprastas 5 4 3 2 5 2 2 2" xfId="6408" xr:uid="{FB7B8BFC-B1E1-4DBD-BF6F-65CA5685C1E6}"/>
    <cellStyle name="Įprastas 5 4 3 2 5 2 2 3" xfId="8136" xr:uid="{590393DC-DB75-4C7F-AEB9-FE8DA3D946CA}"/>
    <cellStyle name="Įprastas 5 4 3 2 5 2 2 4" xfId="4680" xr:uid="{7B2EBEAD-386D-47FE-A91A-2177393AD31F}"/>
    <cellStyle name="Įprastas 5 4 3 2 5 2 2_8 priedas" xfId="9913" xr:uid="{EAABFA3F-89B6-4A8E-88F1-AE6F40282302}"/>
    <cellStyle name="Įprastas 5 4 3 2 5 2 3" xfId="2952" xr:uid="{EB3FCFAF-0E27-4584-B010-E1B373E7B1D2}"/>
    <cellStyle name="Įprastas 5 4 3 2 5 2 3 2" xfId="5544" xr:uid="{52F003F8-87A9-47BD-B346-5AA3443B5489}"/>
    <cellStyle name="Įprastas 5 4 3 2 5 2 3_8 priedas" xfId="9914" xr:uid="{E32E4534-B789-4CC8-A2AB-8E11CB3F5B9A}"/>
    <cellStyle name="Įprastas 5 4 3 2 5 2 4" xfId="7272" xr:uid="{0C72D6C5-5F71-4037-A9E8-BE0A99793FAC}"/>
    <cellStyle name="Įprastas 5 4 3 2 5 2 5" xfId="3816" xr:uid="{41CBC018-1BBE-4FFC-AFD5-71476F3FAF12}"/>
    <cellStyle name="Įprastas 5 4 3 2 5 2_8 priedas" xfId="9912" xr:uid="{02A98881-5167-473F-A452-4741DB03FBD6}"/>
    <cellStyle name="Įprastas 5 4 3 2 5 3" xfId="1997" xr:uid="{61D686E2-CB61-487E-9B7B-44034E1E9543}"/>
    <cellStyle name="Įprastas 5 4 3 2 5 3 2" xfId="5985" xr:uid="{93A9DE45-5107-4D71-A115-AB9665B53170}"/>
    <cellStyle name="Įprastas 5 4 3 2 5 3 3" xfId="7713" xr:uid="{8AC6007C-EC92-46C3-9524-FB55598C2B89}"/>
    <cellStyle name="Įprastas 5 4 3 2 5 3 4" xfId="4257" xr:uid="{E2381450-5043-4E32-AB3C-FDA5A4923500}"/>
    <cellStyle name="Įprastas 5 4 3 2 5 3_8 priedas" xfId="9915" xr:uid="{1101EA0C-3B15-4C80-A5E8-3B5253E2E469}"/>
    <cellStyle name="Įprastas 5 4 3 2 5 4" xfId="2529" xr:uid="{DC588C51-5981-4D4C-9D15-88F99B0A552F}"/>
    <cellStyle name="Įprastas 5 4 3 2 5 4 2" xfId="5121" xr:uid="{5DCA558D-17E8-478B-BBF6-A55A143C3E80}"/>
    <cellStyle name="Įprastas 5 4 3 2 5 4_8 priedas" xfId="9916" xr:uid="{DFC0B73A-213A-44CD-987F-288690984070}"/>
    <cellStyle name="Įprastas 5 4 3 2 5 5" xfId="6849" xr:uid="{D9C9F5BF-3D4D-483F-8931-9A1ED72AF0FC}"/>
    <cellStyle name="Įprastas 5 4 3 2 5 6" xfId="3393" xr:uid="{4039A1E7-C6AF-4384-BEA5-157864ADD510}"/>
    <cellStyle name="Įprastas 5 4 3 2 5_8 priedas" xfId="928" xr:uid="{00000000-0005-0000-0000-0000F9030000}"/>
    <cellStyle name="Įprastas 5 4 3 2 6" xfId="516" xr:uid="{00000000-0005-0000-0000-0000FA030000}"/>
    <cellStyle name="Įprastas 5 4 3 2 6 2" xfId="1998" xr:uid="{F74B9A3C-A754-48E8-A93B-7BA2D532FBEA}"/>
    <cellStyle name="Įprastas 5 4 3 2 6 2 2" xfId="6120" xr:uid="{1552BDA2-4FEA-4232-BB80-2CF64E2DF4CC}"/>
    <cellStyle name="Įprastas 5 4 3 2 6 2 3" xfId="7848" xr:uid="{3C8D6081-24D7-40E7-9FA1-7AD4586FE4BD}"/>
    <cellStyle name="Įprastas 5 4 3 2 6 2 4" xfId="4392" xr:uid="{1D404AD6-5ACD-4591-A766-74D5058AB06F}"/>
    <cellStyle name="Įprastas 5 4 3 2 6 2_8 priedas" xfId="9918" xr:uid="{13E59939-3EF7-4047-94AB-5F590C559CF5}"/>
    <cellStyle name="Įprastas 5 4 3 2 6 3" xfId="2664" xr:uid="{6A32B253-206C-4BA9-AB5C-C6EFE05FA635}"/>
    <cellStyle name="Įprastas 5 4 3 2 6 3 2" xfId="5256" xr:uid="{9863FC8D-958C-4381-9750-0244E26245A4}"/>
    <cellStyle name="Įprastas 5 4 3 2 6 3_8 priedas" xfId="9919" xr:uid="{7387A082-1198-46D9-90DD-1FCE8CFBC2E4}"/>
    <cellStyle name="Įprastas 5 4 3 2 6 4" xfId="6984" xr:uid="{EB18A68A-20BE-45D2-BAB7-DF923F9EEB59}"/>
    <cellStyle name="Įprastas 5 4 3 2 6 5" xfId="3528" xr:uid="{433B20EF-C8CB-49D8-B915-89FF7157D6F6}"/>
    <cellStyle name="Įprastas 5 4 3 2 6_8 priedas" xfId="9917" xr:uid="{1E82E0C4-106E-46CA-98BA-1B455633E7E3}"/>
    <cellStyle name="Įprastas 5 4 3 2 7" xfId="1999" xr:uid="{B81E7781-D980-482F-B63A-851A898FF108}"/>
    <cellStyle name="Įprastas 5 4 3 2 7 2" xfId="5977" xr:uid="{CFBBBF92-A6B3-4552-BAB2-B8E9313BB88B}"/>
    <cellStyle name="Įprastas 5 4 3 2 7 3" xfId="7705" xr:uid="{AA995E31-D8B3-48E0-B35C-5C6BDACA3CFF}"/>
    <cellStyle name="Įprastas 5 4 3 2 7 4" xfId="4249" xr:uid="{C36871C6-8916-4461-8C81-B12F669ED620}"/>
    <cellStyle name="Įprastas 5 4 3 2 7_8 priedas" xfId="9920" xr:uid="{A6E896AE-7073-4E6A-9EB6-70A013F37458}"/>
    <cellStyle name="Įprastas 5 4 3 2 8" xfId="2521" xr:uid="{DC0AB97D-A8A4-442F-98FE-F753AA3E8729}"/>
    <cellStyle name="Įprastas 5 4 3 2 8 2" xfId="5113" xr:uid="{EC2FC44C-E1D2-4AB3-BC6B-0DBA43AF54FD}"/>
    <cellStyle name="Įprastas 5 4 3 2 8_8 priedas" xfId="9921" xr:uid="{FFA15F50-0E89-4226-A615-B9FD009E7DE0}"/>
    <cellStyle name="Įprastas 5 4 3 2 9" xfId="6841" xr:uid="{97932429-7DD9-437B-AAA4-1A825D80686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 2 2" xfId="2000" xr:uid="{FBD4B9FA-B7FA-4CCA-B25E-5A612254E3F2}"/>
    <cellStyle name="Įprastas 5 4 3 3 2 2 2 2" xfId="6288" xr:uid="{C5EC37F5-E26B-4B01-897B-F8F2FF7C8022}"/>
    <cellStyle name="Įprastas 5 4 3 3 2 2 2 3" xfId="8016" xr:uid="{AC8BC737-B08A-48DF-95D8-356776B6E71B}"/>
    <cellStyle name="Įprastas 5 4 3 3 2 2 2 4" xfId="4560" xr:uid="{519D987D-DE28-45F1-BBB4-2FC25B108534}"/>
    <cellStyle name="Įprastas 5 4 3 3 2 2 2_8 priedas" xfId="9923" xr:uid="{66B3161F-B624-4C9E-AE69-ABB0F292DE63}"/>
    <cellStyle name="Įprastas 5 4 3 3 2 2 3" xfId="2832" xr:uid="{37D5D37E-3C76-4C41-BB2D-A6419065884B}"/>
    <cellStyle name="Įprastas 5 4 3 3 2 2 3 2" xfId="5424" xr:uid="{0BED33B7-BFCD-4A11-B7EE-66E4C4CB8D35}"/>
    <cellStyle name="Įprastas 5 4 3 3 2 2 3_8 priedas" xfId="9924" xr:uid="{CA2B8A2B-DD10-43C0-9588-7C4C862CFE03}"/>
    <cellStyle name="Įprastas 5 4 3 3 2 2 4" xfId="7152" xr:uid="{74C38BB3-04E8-42EE-BD04-18FC49F6E576}"/>
    <cellStyle name="Įprastas 5 4 3 3 2 2 5" xfId="3696" xr:uid="{4E80094E-CBC4-4C58-9A19-797AD587844E}"/>
    <cellStyle name="Įprastas 5 4 3 3 2 2_8 priedas" xfId="9922" xr:uid="{C5A00A54-12FA-40C4-84B4-D14A2F4C628C}"/>
    <cellStyle name="Įprastas 5 4 3 3 2 3" xfId="2001" xr:uid="{FBCB20C6-BBE8-4262-908B-3FF6F2A79BC5}"/>
    <cellStyle name="Įprastas 5 4 3 3 2 3 2" xfId="5987" xr:uid="{EB3E06F9-4880-46C1-87CB-F10FC0EA7329}"/>
    <cellStyle name="Įprastas 5 4 3 3 2 3 3" xfId="7715" xr:uid="{CEF64A24-F7EB-4EDC-9FE1-5C3611F9DE83}"/>
    <cellStyle name="Įprastas 5 4 3 3 2 3 4" xfId="4259" xr:uid="{F11A5011-6CFF-498A-A1E4-C84D8CCC987A}"/>
    <cellStyle name="Įprastas 5 4 3 3 2 3_8 priedas" xfId="9925" xr:uid="{9748EDE2-A4AF-41FF-9E5A-88D8B735A547}"/>
    <cellStyle name="Įprastas 5 4 3 3 2 4" xfId="2531" xr:uid="{D9F3CE45-F7A4-484B-B472-11A10F97E2A2}"/>
    <cellStyle name="Įprastas 5 4 3 3 2 4 2" xfId="5123" xr:uid="{5EE1A6AB-4CEE-4310-AC66-C6DBB5CD6A97}"/>
    <cellStyle name="Įprastas 5 4 3 3 2 4_8 priedas" xfId="9926" xr:uid="{40B01975-85B5-4AF9-BE5D-6388C0AFFE18}"/>
    <cellStyle name="Įprastas 5 4 3 3 2 5" xfId="6851" xr:uid="{309BD51F-2B6B-4B46-9A51-9E276BE3F84E}"/>
    <cellStyle name="Įprastas 5 4 3 3 2 6" xfId="3395" xr:uid="{8ED6728A-214D-49EA-8114-151E21749CA3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 2 2" xfId="2002" xr:uid="{FDACD49D-A6C2-449F-8A33-CAABCA33836D}"/>
    <cellStyle name="Įprastas 5 4 3 3 3 2 2 2" xfId="6432" xr:uid="{5A79B3CC-223B-4768-A074-346FB255E653}"/>
    <cellStyle name="Įprastas 5 4 3 3 3 2 2 3" xfId="8160" xr:uid="{16F7D132-52CA-457A-9C82-6AB88C010B03}"/>
    <cellStyle name="Įprastas 5 4 3 3 3 2 2 4" xfId="4704" xr:uid="{8CC6DF0C-D115-4E96-BD96-3283E3FB27AF}"/>
    <cellStyle name="Įprastas 5 4 3 3 3 2 2_8 priedas" xfId="9928" xr:uid="{D1309B11-BD7A-473D-A14F-A22C6905B7AB}"/>
    <cellStyle name="Įprastas 5 4 3 3 3 2 3" xfId="2976" xr:uid="{17FDD2D8-73EA-40FE-B9EE-91B09116FF2B}"/>
    <cellStyle name="Įprastas 5 4 3 3 3 2 3 2" xfId="5568" xr:uid="{50A06FEC-F0BF-45B3-9996-41C98B82245C}"/>
    <cellStyle name="Įprastas 5 4 3 3 3 2 3_8 priedas" xfId="9929" xr:uid="{175B8B71-A1A4-411D-9E63-D465BD490ACB}"/>
    <cellStyle name="Įprastas 5 4 3 3 3 2 4" xfId="7296" xr:uid="{2F4D43E9-DD45-4375-9420-01BFF8C63FF9}"/>
    <cellStyle name="Įprastas 5 4 3 3 3 2 5" xfId="3840" xr:uid="{D9A84DCF-941F-4837-A830-33C6B2D11EAA}"/>
    <cellStyle name="Įprastas 5 4 3 3 3 2_8 priedas" xfId="9927" xr:uid="{96E2C8E8-0492-4A39-A5EE-6B7E7A04A0C8}"/>
    <cellStyle name="Įprastas 5 4 3 3 3 3" xfId="2003" xr:uid="{4CB4B3B3-B143-4954-AB90-9D61C6238141}"/>
    <cellStyle name="Įprastas 5 4 3 3 3 3 2" xfId="5988" xr:uid="{1CFC0EA0-1B7B-4697-86F3-47844DFD5F0D}"/>
    <cellStyle name="Įprastas 5 4 3 3 3 3 3" xfId="7716" xr:uid="{020048A1-3767-4FB9-A1EF-6B93343F0EB7}"/>
    <cellStyle name="Įprastas 5 4 3 3 3 3 4" xfId="4260" xr:uid="{CB8F8D79-0B84-4EDD-874C-F468091EF122}"/>
    <cellStyle name="Įprastas 5 4 3 3 3 3_8 priedas" xfId="9930" xr:uid="{D172F527-96F3-40CB-A3A1-4C58E13E546F}"/>
    <cellStyle name="Įprastas 5 4 3 3 3 4" xfId="2532" xr:uid="{432201C1-8931-4DA1-A8A0-1E0A28CE8254}"/>
    <cellStyle name="Įprastas 5 4 3 3 3 4 2" xfId="5124" xr:uid="{734AB4FD-52D2-49C2-8A73-50A8FA515512}"/>
    <cellStyle name="Įprastas 5 4 3 3 3 4_8 priedas" xfId="9931" xr:uid="{1013623D-E61B-47EB-90BF-39149FEE23FB}"/>
    <cellStyle name="Įprastas 5 4 3 3 3 5" xfId="6852" xr:uid="{79A2E19E-038D-4F24-AC36-9A86DB4F88A7}"/>
    <cellStyle name="Įprastas 5 4 3 3 3 6" xfId="3396" xr:uid="{C3136E57-F138-4F6D-BE1E-E4C1D70E3AF8}"/>
    <cellStyle name="Įprastas 5 4 3 3 3_8 priedas" xfId="1066" xr:uid="{00000000-0005-0000-0000-000002040000}"/>
    <cellStyle name="Įprastas 5 4 3 3 4" xfId="540" xr:uid="{00000000-0005-0000-0000-000003040000}"/>
    <cellStyle name="Įprastas 5 4 3 3 4 2" xfId="2004" xr:uid="{7E7D7099-F748-4B07-954A-2AE3BDDDA029}"/>
    <cellStyle name="Įprastas 5 4 3 3 4 2 2" xfId="6144" xr:uid="{AB025F11-51F5-4A83-8227-2B47B57E4F86}"/>
    <cellStyle name="Įprastas 5 4 3 3 4 2 3" xfId="7872" xr:uid="{8D61AB6A-B8CD-494D-88E2-B30730C77361}"/>
    <cellStyle name="Įprastas 5 4 3 3 4 2 4" xfId="4416" xr:uid="{AF838D37-BA77-4B73-811E-7E215AFAA94C}"/>
    <cellStyle name="Įprastas 5 4 3 3 4 2_8 priedas" xfId="9933" xr:uid="{F14D9836-4370-40E4-BBDB-70CE76157184}"/>
    <cellStyle name="Įprastas 5 4 3 3 4 3" xfId="2688" xr:uid="{4A84F3DF-1399-4F5F-801D-503EEB486C23}"/>
    <cellStyle name="Įprastas 5 4 3 3 4 3 2" xfId="5280" xr:uid="{0053DDE8-F71B-4C23-8F8E-91250885B86C}"/>
    <cellStyle name="Įprastas 5 4 3 3 4 3_8 priedas" xfId="9934" xr:uid="{800A8F4A-1E61-4841-A84D-E6B8A5A95CB9}"/>
    <cellStyle name="Įprastas 5 4 3 3 4 4" xfId="7008" xr:uid="{9F59DDCC-AD72-4FA6-897D-32568EEEF2EB}"/>
    <cellStyle name="Įprastas 5 4 3 3 4 5" xfId="3552" xr:uid="{43F17BDD-AFC9-47EE-B03A-84200FEFF29E}"/>
    <cellStyle name="Įprastas 5 4 3 3 4_8 priedas" xfId="9932" xr:uid="{801B98D9-920D-46E2-8A71-383243618FEA}"/>
    <cellStyle name="Įprastas 5 4 3 3 5" xfId="2005" xr:uid="{348BE12E-17BC-47AC-B3C6-F8D11EBB0304}"/>
    <cellStyle name="Įprastas 5 4 3 3 5 2" xfId="5986" xr:uid="{FFEB2C2E-ECEE-491F-960F-E7E2318FBB4C}"/>
    <cellStyle name="Įprastas 5 4 3 3 5 3" xfId="7714" xr:uid="{EB209E99-8ED3-47FD-BFC6-71693B59C760}"/>
    <cellStyle name="Įprastas 5 4 3 3 5 4" xfId="4258" xr:uid="{9A6EC121-6BDB-418E-9F89-BF2573C87A36}"/>
    <cellStyle name="Įprastas 5 4 3 3 5_8 priedas" xfId="9935" xr:uid="{BA8FCF2A-7572-4C0B-9B8F-7615CF8A0266}"/>
    <cellStyle name="Įprastas 5 4 3 3 6" xfId="2530" xr:uid="{5F91003E-7AF7-4303-83A3-E1DF719FC61E}"/>
    <cellStyle name="Įprastas 5 4 3 3 6 2" xfId="5122" xr:uid="{C727DBD4-A735-48E9-9B45-789982682252}"/>
    <cellStyle name="Įprastas 5 4 3 3 6_8 priedas" xfId="9936" xr:uid="{D680AC4D-7FD3-4F86-A9D8-78353263878C}"/>
    <cellStyle name="Įprastas 5 4 3 3 7" xfId="6850" xr:uid="{49970E6F-0FB4-4131-87A1-5BA6E3DA0190}"/>
    <cellStyle name="Įprastas 5 4 3 3 8" xfId="3394" xr:uid="{7A3349BB-E9C9-49AE-BD94-52EE6CF114EC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 2 2" xfId="2006" xr:uid="{322449A4-BF8D-4E11-B3B3-8C8055FD940E}"/>
    <cellStyle name="Įprastas 5 4 3 4 2 2 2 2" xfId="6336" xr:uid="{08CC66ED-217D-48A0-AA89-9CCB683D2737}"/>
    <cellStyle name="Įprastas 5 4 3 4 2 2 2 3" xfId="8064" xr:uid="{EC124A3D-03C8-4528-8A70-8CDF1589E564}"/>
    <cellStyle name="Įprastas 5 4 3 4 2 2 2 4" xfId="4608" xr:uid="{0F94C1CB-312D-4A0B-AF49-1A1B535C15C1}"/>
    <cellStyle name="Įprastas 5 4 3 4 2 2 2_8 priedas" xfId="9938" xr:uid="{88FCE781-A565-46C6-9F25-E1B528A42D06}"/>
    <cellStyle name="Įprastas 5 4 3 4 2 2 3" xfId="2880" xr:uid="{F6C0821C-7333-4402-9E29-D816BC37B88C}"/>
    <cellStyle name="Įprastas 5 4 3 4 2 2 3 2" xfId="5472" xr:uid="{66115625-D525-4F03-B7C7-6C46A9B77419}"/>
    <cellStyle name="Įprastas 5 4 3 4 2 2 3_8 priedas" xfId="9939" xr:uid="{50566DFB-7108-42D3-853C-3022CAB91444}"/>
    <cellStyle name="Įprastas 5 4 3 4 2 2 4" xfId="7200" xr:uid="{CBDB56D1-63C8-465E-866F-7D06ADDEDE4F}"/>
    <cellStyle name="Įprastas 5 4 3 4 2 2 5" xfId="3744" xr:uid="{3F5A86C5-7832-4CA5-85AA-B097F3B95BBF}"/>
    <cellStyle name="Įprastas 5 4 3 4 2 2_8 priedas" xfId="9937" xr:uid="{4580A394-0888-4C1D-BEA7-BAF5A4F44506}"/>
    <cellStyle name="Įprastas 5 4 3 4 2 3" xfId="2007" xr:uid="{D92B2174-D9EA-4667-8711-26CB9C91A0D7}"/>
    <cellStyle name="Įprastas 5 4 3 4 2 3 2" xfId="5990" xr:uid="{986729CB-3330-4BAA-8251-C76740302CBC}"/>
    <cellStyle name="Įprastas 5 4 3 4 2 3 3" xfId="7718" xr:uid="{44D44C7E-88FF-4760-80C0-DC966C9EE4A5}"/>
    <cellStyle name="Įprastas 5 4 3 4 2 3 4" xfId="4262" xr:uid="{C06E6EF1-F5CD-49FE-B4DB-28953DD67255}"/>
    <cellStyle name="Įprastas 5 4 3 4 2 3_8 priedas" xfId="9940" xr:uid="{254BF87B-D955-4B75-A687-FA95E1E01790}"/>
    <cellStyle name="Įprastas 5 4 3 4 2 4" xfId="2534" xr:uid="{E62AC2FF-8F7F-443A-A45F-181D5C018C36}"/>
    <cellStyle name="Įprastas 5 4 3 4 2 4 2" xfId="5126" xr:uid="{715728C4-F0F7-4809-9B86-2500A9A5C2C3}"/>
    <cellStyle name="Įprastas 5 4 3 4 2 4_8 priedas" xfId="9941" xr:uid="{F8BF9D65-623B-4996-93EE-9DD7C91CCDE4}"/>
    <cellStyle name="Įprastas 5 4 3 4 2 5" xfId="6854" xr:uid="{1A0BA210-9313-4968-A961-E842AB2D2FBF}"/>
    <cellStyle name="Įprastas 5 4 3 4 2 6" xfId="3398" xr:uid="{9EE6984F-2F13-4D5D-83D6-35244D2E23FA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 2 2" xfId="2008" xr:uid="{01440EFC-4E9D-4E06-8730-C172ECD660AF}"/>
    <cellStyle name="Įprastas 5 4 3 4 3 2 2 2" xfId="6480" xr:uid="{B5E849C0-2859-49FB-8B24-0FA156F81779}"/>
    <cellStyle name="Įprastas 5 4 3 4 3 2 2 3" xfId="8208" xr:uid="{265BEDD0-AFC1-4165-85C1-CFA0E8AF7A35}"/>
    <cellStyle name="Įprastas 5 4 3 4 3 2 2 4" xfId="4752" xr:uid="{0DC78DAA-A1C4-449D-9920-DB8C66517C6F}"/>
    <cellStyle name="Įprastas 5 4 3 4 3 2 2_8 priedas" xfId="9943" xr:uid="{F0E5A14A-BE63-48FF-8438-72781540D078}"/>
    <cellStyle name="Įprastas 5 4 3 4 3 2 3" xfId="3024" xr:uid="{500841D2-22D8-4008-96D3-7A4D6DC8454A}"/>
    <cellStyle name="Įprastas 5 4 3 4 3 2 3 2" xfId="5616" xr:uid="{DDD2FA0D-5585-4593-A982-22E8F60D8787}"/>
    <cellStyle name="Įprastas 5 4 3 4 3 2 3_8 priedas" xfId="9944" xr:uid="{AC40DC5F-9703-4E26-8A25-233FB4700332}"/>
    <cellStyle name="Įprastas 5 4 3 4 3 2 4" xfId="7344" xr:uid="{A7C6C29E-EBA2-4A93-A646-B023771A1D92}"/>
    <cellStyle name="Įprastas 5 4 3 4 3 2 5" xfId="3888" xr:uid="{00DB1DCA-E4D5-4BDC-8282-E94EECB83E03}"/>
    <cellStyle name="Įprastas 5 4 3 4 3 2_8 priedas" xfId="9942" xr:uid="{A9329DAB-7854-4C04-945A-82228A983272}"/>
    <cellStyle name="Įprastas 5 4 3 4 3 3" xfId="2009" xr:uid="{9B375BDA-805D-4CD3-AA03-4305AAB5BF35}"/>
    <cellStyle name="Įprastas 5 4 3 4 3 3 2" xfId="5991" xr:uid="{28C83C06-B8A3-4743-B3BA-FCA027999D3E}"/>
    <cellStyle name="Įprastas 5 4 3 4 3 3 3" xfId="7719" xr:uid="{D1ED4A67-DEA8-4AD3-B410-11D36BEA0448}"/>
    <cellStyle name="Įprastas 5 4 3 4 3 3 4" xfId="4263" xr:uid="{ACC14CBB-C769-45E7-B19B-C617D5AB8EAD}"/>
    <cellStyle name="Įprastas 5 4 3 4 3 3_8 priedas" xfId="9945" xr:uid="{0AA9DB1E-38E1-4786-B4C6-95E58AF8D373}"/>
    <cellStyle name="Įprastas 5 4 3 4 3 4" xfId="2535" xr:uid="{8EEF34CD-D453-4EA6-9504-29C0A925D294}"/>
    <cellStyle name="Įprastas 5 4 3 4 3 4 2" xfId="5127" xr:uid="{FE1C03DE-9D61-451C-996E-196682B55458}"/>
    <cellStyle name="Įprastas 5 4 3 4 3 4_8 priedas" xfId="9946" xr:uid="{2768696D-F8BF-48F8-AC02-F47374B202C8}"/>
    <cellStyle name="Įprastas 5 4 3 4 3 5" xfId="6855" xr:uid="{EBE3DA57-611D-4AC8-8103-D7CAFF58AFB3}"/>
    <cellStyle name="Įprastas 5 4 3 4 3 6" xfId="3399" xr:uid="{795126EE-FBB9-45E6-9CA5-94BAF45BBF7A}"/>
    <cellStyle name="Įprastas 5 4 3 4 3_8 priedas" xfId="1019" xr:uid="{00000000-0005-0000-0000-00000B040000}"/>
    <cellStyle name="Įprastas 5 4 3 4 4" xfId="588" xr:uid="{00000000-0005-0000-0000-00000C040000}"/>
    <cellStyle name="Įprastas 5 4 3 4 4 2" xfId="2010" xr:uid="{1E1133A9-0DF4-4F8F-823F-065F4C32E90A}"/>
    <cellStyle name="Įprastas 5 4 3 4 4 2 2" xfId="6192" xr:uid="{0199D497-A6CB-472F-916A-FE69BDEB06F6}"/>
    <cellStyle name="Įprastas 5 4 3 4 4 2 3" xfId="7920" xr:uid="{D97963C3-8FAC-4C60-8C89-2FA487B1D7B4}"/>
    <cellStyle name="Įprastas 5 4 3 4 4 2 4" xfId="4464" xr:uid="{1860A1BA-55B9-4221-8E48-351DF99F4499}"/>
    <cellStyle name="Įprastas 5 4 3 4 4 2_8 priedas" xfId="9948" xr:uid="{3A43C319-50A6-4E98-8535-932DB357FDB9}"/>
    <cellStyle name="Įprastas 5 4 3 4 4 3" xfId="2736" xr:uid="{2BAE0A15-E8FE-4905-9ACB-EA846C1E4BBC}"/>
    <cellStyle name="Įprastas 5 4 3 4 4 3 2" xfId="5328" xr:uid="{D94B124D-F4B6-47FA-9DD8-3EE27D9C000D}"/>
    <cellStyle name="Įprastas 5 4 3 4 4 3_8 priedas" xfId="9949" xr:uid="{E3ED6171-9DBB-40D3-8417-60DD01628216}"/>
    <cellStyle name="Įprastas 5 4 3 4 4 4" xfId="7056" xr:uid="{55BB2404-DA91-4B65-84A5-A51503828463}"/>
    <cellStyle name="Įprastas 5 4 3 4 4 5" xfId="3600" xr:uid="{C80D7B1D-E0F9-40AC-ACA1-7CE110C903DF}"/>
    <cellStyle name="Įprastas 5 4 3 4 4_8 priedas" xfId="9947" xr:uid="{4DDF6EF8-D214-4378-B19B-7CB317396FE4}"/>
    <cellStyle name="Įprastas 5 4 3 4 5" xfId="2011" xr:uid="{5BD653F2-2E81-4BC8-8A98-73CA9F83D984}"/>
    <cellStyle name="Įprastas 5 4 3 4 5 2" xfId="5989" xr:uid="{9392409D-2618-40CF-B6EC-7A8927858262}"/>
    <cellStyle name="Įprastas 5 4 3 4 5 3" xfId="7717" xr:uid="{55871BD3-47BE-45C5-B791-D2FF5F81E416}"/>
    <cellStyle name="Įprastas 5 4 3 4 5 4" xfId="4261" xr:uid="{55DDE7DD-35FD-41D9-82DD-D48F88903C07}"/>
    <cellStyle name="Įprastas 5 4 3 4 5_8 priedas" xfId="9950" xr:uid="{6006AAF0-B288-4BB6-88BA-32E242A7869F}"/>
    <cellStyle name="Įprastas 5 4 3 4 6" xfId="2533" xr:uid="{A49C5D58-8774-412B-A78B-D393E326089C}"/>
    <cellStyle name="Įprastas 5 4 3 4 6 2" xfId="5125" xr:uid="{5C273D95-B310-4E3D-9F31-11881F94D7C1}"/>
    <cellStyle name="Įprastas 5 4 3 4 6_8 priedas" xfId="9951" xr:uid="{06352FB6-6233-4EAB-A402-DF72BBD62D4E}"/>
    <cellStyle name="Įprastas 5 4 3 4 7" xfId="6853" xr:uid="{9F5FA2F0-A434-464B-BCD7-4DF4A5C32C67}"/>
    <cellStyle name="Įprastas 5 4 3 4 8" xfId="3397" xr:uid="{E81A00FA-D692-477A-BA03-B55B8A06BA03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 2 2" xfId="2012" xr:uid="{7438FF45-587C-49EE-9CF2-DC1626338751}"/>
    <cellStyle name="Įprastas 5 4 3 5 2 2 2" xfId="6240" xr:uid="{4BA3CB7E-2892-48CB-9862-57F9A71B09AA}"/>
    <cellStyle name="Įprastas 5 4 3 5 2 2 3" xfId="7968" xr:uid="{F3751F8C-3606-48DE-9A75-A64DCFD4A232}"/>
    <cellStyle name="Įprastas 5 4 3 5 2 2 4" xfId="4512" xr:uid="{1C82762E-DAB3-49D0-A7F2-4F550A3E37B2}"/>
    <cellStyle name="Įprastas 5 4 3 5 2 2_8 priedas" xfId="9953" xr:uid="{393BA9FF-862C-4E41-89FA-44AD9976905B}"/>
    <cellStyle name="Įprastas 5 4 3 5 2 3" xfId="2784" xr:uid="{4BE6A131-636F-4BAA-A38C-E26E14AC3AB9}"/>
    <cellStyle name="Įprastas 5 4 3 5 2 3 2" xfId="5376" xr:uid="{2A85704F-AF6E-428F-BC36-1C237EC14033}"/>
    <cellStyle name="Įprastas 5 4 3 5 2 3_8 priedas" xfId="9954" xr:uid="{DF748F56-1227-4DDC-8E8D-685B2E4D520D}"/>
    <cellStyle name="Įprastas 5 4 3 5 2 4" xfId="7104" xr:uid="{84024EA9-F2DA-4B17-A19A-05429A442681}"/>
    <cellStyle name="Įprastas 5 4 3 5 2 5" xfId="3648" xr:uid="{9B1770AB-F85E-429E-B305-E813E798B31E}"/>
    <cellStyle name="Įprastas 5 4 3 5 2_8 priedas" xfId="9952" xr:uid="{3457012E-353E-4B5A-90DC-5786DD3BCE8D}"/>
    <cellStyle name="Įprastas 5 4 3 5 3" xfId="2013" xr:uid="{42035229-0389-4A9F-8471-AAAC6E490198}"/>
    <cellStyle name="Įprastas 5 4 3 5 3 2" xfId="5992" xr:uid="{9CC65342-2D95-4AAA-9C88-31242A09CF21}"/>
    <cellStyle name="Įprastas 5 4 3 5 3 3" xfId="7720" xr:uid="{4FC0F9DF-0CF5-4F4D-AC56-0A0E4B500D56}"/>
    <cellStyle name="Įprastas 5 4 3 5 3 4" xfId="4264" xr:uid="{0EF9A525-4AA6-4C64-AFDD-6C358D0AC16E}"/>
    <cellStyle name="Įprastas 5 4 3 5 3_8 priedas" xfId="9955" xr:uid="{22D7C796-2797-4685-83A6-F3FA2E7B4C53}"/>
    <cellStyle name="Įprastas 5 4 3 5 4" xfId="2536" xr:uid="{0E58B342-8555-4C9E-BE40-6F09E58C586A}"/>
    <cellStyle name="Įprastas 5 4 3 5 4 2" xfId="5128" xr:uid="{F67B63AB-BAF5-46F8-9954-BFF711207A4F}"/>
    <cellStyle name="Įprastas 5 4 3 5 4_8 priedas" xfId="9956" xr:uid="{C7D7AA1F-05A3-4060-8C5D-41A7ADB61F7C}"/>
    <cellStyle name="Įprastas 5 4 3 5 5" xfId="6856" xr:uid="{AED79366-340B-4ACD-AAB1-7E1FB68FAB55}"/>
    <cellStyle name="Įprastas 5 4 3 5 6" xfId="3400" xr:uid="{6387963A-7C7D-4D0D-8B51-9DA388F42DFD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 2 2" xfId="2014" xr:uid="{EDA12381-BAE8-4F2B-8FBF-5DBC603F6A9E}"/>
    <cellStyle name="Įprastas 5 4 3 6 2 2 2" xfId="6384" xr:uid="{9E47F3E3-88A9-4A47-98CF-A8C4A3C2BF76}"/>
    <cellStyle name="Įprastas 5 4 3 6 2 2 3" xfId="8112" xr:uid="{39A43B06-FCA7-4A8C-A704-7B83B3ADFDCF}"/>
    <cellStyle name="Įprastas 5 4 3 6 2 2 4" xfId="4656" xr:uid="{E5CC1F53-8637-4290-B71C-233639BA7E1C}"/>
    <cellStyle name="Įprastas 5 4 3 6 2 2_8 priedas" xfId="9958" xr:uid="{4C3326E8-779C-46E1-B203-654A05722707}"/>
    <cellStyle name="Įprastas 5 4 3 6 2 3" xfId="2928" xr:uid="{9DB271C5-ADA4-4566-895A-1DF2ECF12EC0}"/>
    <cellStyle name="Įprastas 5 4 3 6 2 3 2" xfId="5520" xr:uid="{85087D2B-19D0-440F-A15E-853FA4AA3E44}"/>
    <cellStyle name="Įprastas 5 4 3 6 2 3_8 priedas" xfId="9959" xr:uid="{748F07A8-CBC0-4128-88C7-13215457B516}"/>
    <cellStyle name="Įprastas 5 4 3 6 2 4" xfId="7248" xr:uid="{43E4EB5F-C248-418A-A45D-41EB316F63EC}"/>
    <cellStyle name="Įprastas 5 4 3 6 2 5" xfId="3792" xr:uid="{8CBBBB53-E243-43DE-9786-707431F32DE8}"/>
    <cellStyle name="Įprastas 5 4 3 6 2_8 priedas" xfId="9957" xr:uid="{09AFFCFA-6F5A-4EC9-B06A-6DCC98C9B445}"/>
    <cellStyle name="Įprastas 5 4 3 6 3" xfId="2015" xr:uid="{15420977-70C2-4AE0-8E87-7D082649DFA3}"/>
    <cellStyle name="Įprastas 5 4 3 6 3 2" xfId="5993" xr:uid="{793A22A5-3FFF-43F2-9445-E641E06BAD21}"/>
    <cellStyle name="Įprastas 5 4 3 6 3 3" xfId="7721" xr:uid="{0450E2B5-0627-4C8D-888F-87F4A4C7CCD9}"/>
    <cellStyle name="Įprastas 5 4 3 6 3 4" xfId="4265" xr:uid="{77B9CA70-C25E-433D-BFBA-05C0D49A913D}"/>
    <cellStyle name="Įprastas 5 4 3 6 3_8 priedas" xfId="9960" xr:uid="{B0B2F85E-4FC2-4AFE-BD08-F3897C21D82B}"/>
    <cellStyle name="Įprastas 5 4 3 6 4" xfId="2537" xr:uid="{77FFC832-1681-42E6-85B2-652A6521A0CB}"/>
    <cellStyle name="Įprastas 5 4 3 6 4 2" xfId="5129" xr:uid="{1F610F71-0488-4BA8-8FCC-DEF5305D9E4B}"/>
    <cellStyle name="Įprastas 5 4 3 6 4_8 priedas" xfId="9961" xr:uid="{1E1FD1EC-272B-4324-B1AC-04D405E72AF2}"/>
    <cellStyle name="Įprastas 5 4 3 6 5" xfId="6857" xr:uid="{173D71EB-8C61-4DE3-980A-8C1557B2F5CC}"/>
    <cellStyle name="Įprastas 5 4 3 6 6" xfId="3401" xr:uid="{BD660952-1323-41CD-9A69-CE60B47C3DB2}"/>
    <cellStyle name="Įprastas 5 4 3 6_8 priedas" xfId="1114" xr:uid="{00000000-0005-0000-0000-000013040000}"/>
    <cellStyle name="Įprastas 5 4 3 7" xfId="492" xr:uid="{00000000-0005-0000-0000-000014040000}"/>
    <cellStyle name="Įprastas 5 4 3 7 2" xfId="2016" xr:uid="{EDA0377B-441E-4752-BAF1-1BF0CB7ADC66}"/>
    <cellStyle name="Įprastas 5 4 3 7 2 2" xfId="6096" xr:uid="{8F6DE308-CA49-4E32-8EB8-F2C60EAE34AE}"/>
    <cellStyle name="Įprastas 5 4 3 7 2 3" xfId="7824" xr:uid="{D1B61BE0-A255-48D7-BC39-CD4ABFD29333}"/>
    <cellStyle name="Įprastas 5 4 3 7 2 4" xfId="4368" xr:uid="{11B98DA1-1FA8-46FD-A0D4-2BD1541CD110}"/>
    <cellStyle name="Įprastas 5 4 3 7 2_8 priedas" xfId="9963" xr:uid="{C5C4AA74-ABD8-49BD-BCEE-4272AF67D71A}"/>
    <cellStyle name="Įprastas 5 4 3 7 3" xfId="2640" xr:uid="{FD4D1406-89A4-4726-8B4C-D0E1F07E6D19}"/>
    <cellStyle name="Įprastas 5 4 3 7 3 2" xfId="5232" xr:uid="{2DAF726A-243B-4067-B496-E786E2CD9B21}"/>
    <cellStyle name="Įprastas 5 4 3 7 3_8 priedas" xfId="9964" xr:uid="{7AC313A1-7264-488C-8D66-EBDD4E02AA8A}"/>
    <cellStyle name="Įprastas 5 4 3 7 4" xfId="6960" xr:uid="{30BA4062-0049-4C54-A674-F622A706C2BC}"/>
    <cellStyle name="Įprastas 5 4 3 7 5" xfId="3504" xr:uid="{77E15604-EC85-46BF-8CFD-41F2044D7BF1}"/>
    <cellStyle name="Įprastas 5 4 3 7_8 priedas" xfId="9962" xr:uid="{C6C8AC8F-76EC-4591-A158-229C448FD723}"/>
    <cellStyle name="Įprastas 5 4 3 8" xfId="2017" xr:uid="{9C2D5B3F-F042-4819-A905-62AE20E1FB90}"/>
    <cellStyle name="Įprastas 5 4 3 8 2" xfId="5976" xr:uid="{1AD4F4A7-D6F4-4044-AD3E-386BD6B96C55}"/>
    <cellStyle name="Įprastas 5 4 3 8 3" xfId="7704" xr:uid="{0B7AEA80-CC51-4625-8D41-3D03E5A0CA9D}"/>
    <cellStyle name="Įprastas 5 4 3 8 4" xfId="4248" xr:uid="{FA080114-9B74-4706-A64C-BF0DC5C1F527}"/>
    <cellStyle name="Įprastas 5 4 3 8_8 priedas" xfId="9965" xr:uid="{0BBF0213-015A-4F2A-AC6F-3AE844FBC216}"/>
    <cellStyle name="Įprastas 5 4 3 9" xfId="2520" xr:uid="{3F901820-F4B7-46E8-943D-2F1619D189CC}"/>
    <cellStyle name="Įprastas 5 4 3 9 2" xfId="5112" xr:uid="{DFF61CB1-8187-4A6C-9CAF-EFBC297A6784}"/>
    <cellStyle name="Įprastas 5 4 3 9_8 priedas" xfId="9966" xr:uid="{4663E676-C664-4F31-950D-D47ECEE3100A}"/>
    <cellStyle name="Įprastas 5 4 3_8 priedas" xfId="1228" xr:uid="{00000000-0005-0000-0000-000015040000}"/>
    <cellStyle name="Įprastas 5 4 4" xfId="374" xr:uid="{00000000-0005-0000-0000-000016040000}"/>
    <cellStyle name="Įprastas 5 4 4 10" xfId="3402" xr:uid="{A8B53309-4546-4EB9-9550-44DE642DF52F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 2 2" xfId="2018" xr:uid="{C199E00F-2E1B-4F74-A58A-3B018B6EBC28}"/>
    <cellStyle name="Įprastas 5 4 4 2 2 2 2 2" xfId="6300" xr:uid="{6D9CAE4E-15E0-4937-BE7C-B8EB97BAC5E5}"/>
    <cellStyle name="Įprastas 5 4 4 2 2 2 2 3" xfId="8028" xr:uid="{280A7924-C913-48B0-995B-A2970C2551AE}"/>
    <cellStyle name="Įprastas 5 4 4 2 2 2 2 4" xfId="4572" xr:uid="{16A57A77-5CEC-4AD9-A59D-74A512C47123}"/>
    <cellStyle name="Įprastas 5 4 4 2 2 2 2_8 priedas" xfId="9968" xr:uid="{287335D2-C2E3-49FB-897A-B02974FBE711}"/>
    <cellStyle name="Įprastas 5 4 4 2 2 2 3" xfId="2844" xr:uid="{3B5E3B40-EC16-44B1-9DB1-71C56E7AF297}"/>
    <cellStyle name="Įprastas 5 4 4 2 2 2 3 2" xfId="5436" xr:uid="{0C8871B7-D8DE-44F5-97B3-B5CA44A34211}"/>
    <cellStyle name="Įprastas 5 4 4 2 2 2 3_8 priedas" xfId="9969" xr:uid="{E540D8BE-2215-477C-AC58-975F5BCED074}"/>
    <cellStyle name="Įprastas 5 4 4 2 2 2 4" xfId="7164" xr:uid="{6A7EE78D-C398-4767-886D-3A31D4F8B454}"/>
    <cellStyle name="Įprastas 5 4 4 2 2 2 5" xfId="3708" xr:uid="{870E33CD-EFE9-4F68-9C02-547DDCDBAB15}"/>
    <cellStyle name="Įprastas 5 4 4 2 2 2_8 priedas" xfId="9967" xr:uid="{6B29B429-C355-4608-AE34-5E8E9AEDB99D}"/>
    <cellStyle name="Įprastas 5 4 4 2 2 3" xfId="2019" xr:uid="{3B0CCB5D-CD5B-4F40-B9B5-BE070C5B5599}"/>
    <cellStyle name="Įprastas 5 4 4 2 2 3 2" xfId="5996" xr:uid="{5461903A-4A30-4B32-9A2A-C941AC21B9F7}"/>
    <cellStyle name="Įprastas 5 4 4 2 2 3 3" xfId="7724" xr:uid="{5598C358-463E-4642-9866-F28FB9A3BA02}"/>
    <cellStyle name="Įprastas 5 4 4 2 2 3 4" xfId="4268" xr:uid="{9C487172-08AB-497B-877C-9590AFF83426}"/>
    <cellStyle name="Įprastas 5 4 4 2 2 3_8 priedas" xfId="9970" xr:uid="{70B1DEDC-9016-408F-BF41-49AFAB50DFEC}"/>
    <cellStyle name="Įprastas 5 4 4 2 2 4" xfId="2540" xr:uid="{03E91744-0138-4943-9F31-A956900444A3}"/>
    <cellStyle name="Įprastas 5 4 4 2 2 4 2" xfId="5132" xr:uid="{21816834-62C7-4CD5-9554-CB4FF4B39470}"/>
    <cellStyle name="Įprastas 5 4 4 2 2 4_8 priedas" xfId="9971" xr:uid="{577AB594-5630-43E1-82F5-F50B620A494F}"/>
    <cellStyle name="Įprastas 5 4 4 2 2 5" xfId="6860" xr:uid="{D4B14226-7B62-4272-9D73-D2280228D14C}"/>
    <cellStyle name="Įprastas 5 4 4 2 2 6" xfId="3404" xr:uid="{1877C36C-106F-477A-BD13-0167F181E038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 2 2" xfId="2020" xr:uid="{17D848DA-578C-4E4C-BE33-742D6384B755}"/>
    <cellStyle name="Įprastas 5 4 4 2 3 2 2 2" xfId="6444" xr:uid="{73363561-9685-465A-85AE-6E1BA35FEF15}"/>
    <cellStyle name="Įprastas 5 4 4 2 3 2 2 3" xfId="8172" xr:uid="{FE49A934-7208-41FD-908F-09F25D6263D4}"/>
    <cellStyle name="Įprastas 5 4 4 2 3 2 2 4" xfId="4716" xr:uid="{91DDA570-DE09-4652-985A-E21A75D7169E}"/>
    <cellStyle name="Įprastas 5 4 4 2 3 2 2_8 priedas" xfId="9973" xr:uid="{ABD9BC9A-DD0A-4CA0-85DE-2728E29571B1}"/>
    <cellStyle name="Įprastas 5 4 4 2 3 2 3" xfId="2988" xr:uid="{EDF319D2-C8DB-46BB-BE32-801C12F64352}"/>
    <cellStyle name="Įprastas 5 4 4 2 3 2 3 2" xfId="5580" xr:uid="{6F99D07E-F14C-41E6-92EB-7125C46B241C}"/>
    <cellStyle name="Įprastas 5 4 4 2 3 2 3_8 priedas" xfId="9974" xr:uid="{2CD78362-1529-4CD0-BBDE-FA3047A058C9}"/>
    <cellStyle name="Įprastas 5 4 4 2 3 2 4" xfId="7308" xr:uid="{58C5B1E1-E9A4-4B3D-9F43-E61E312A1D2F}"/>
    <cellStyle name="Įprastas 5 4 4 2 3 2 5" xfId="3852" xr:uid="{1EFF78BD-8DB6-484C-B637-5A45D9287225}"/>
    <cellStyle name="Įprastas 5 4 4 2 3 2_8 priedas" xfId="9972" xr:uid="{AB461D51-B55B-4524-A008-982F7E419998}"/>
    <cellStyle name="Įprastas 5 4 4 2 3 3" xfId="2021" xr:uid="{ED6AC226-7AB7-4DD5-9330-94E55B416F11}"/>
    <cellStyle name="Įprastas 5 4 4 2 3 3 2" xfId="5997" xr:uid="{081D8DF1-E1F9-4290-8E4F-8E6AC4AA6BFB}"/>
    <cellStyle name="Įprastas 5 4 4 2 3 3 3" xfId="7725" xr:uid="{D1010A1B-79C4-43D5-AE6E-7D67CC184A5C}"/>
    <cellStyle name="Įprastas 5 4 4 2 3 3 4" xfId="4269" xr:uid="{9C9878CA-6314-4E51-A2C5-9065AEF7E4F9}"/>
    <cellStyle name="Įprastas 5 4 4 2 3 3_8 priedas" xfId="9975" xr:uid="{96D925A6-0EDD-4EEE-B1AE-62F97B28495E}"/>
    <cellStyle name="Įprastas 5 4 4 2 3 4" xfId="2541" xr:uid="{CF1AA7A0-1E55-4D2B-BE8D-64E5F09D3A9C}"/>
    <cellStyle name="Įprastas 5 4 4 2 3 4 2" xfId="5133" xr:uid="{B4501B04-A126-481C-8135-0425F5968385}"/>
    <cellStyle name="Įprastas 5 4 4 2 3 4_8 priedas" xfId="9976" xr:uid="{BCC24A64-AEF5-4B1E-89D5-DDF0A00F507D}"/>
    <cellStyle name="Įprastas 5 4 4 2 3 5" xfId="6861" xr:uid="{133E943B-1A05-43CB-93FF-4CAE330A61FC}"/>
    <cellStyle name="Įprastas 5 4 4 2 3 6" xfId="3405" xr:uid="{7D935407-A266-4FBE-8342-81DCC7601D86}"/>
    <cellStyle name="Įprastas 5 4 4 2 3_8 priedas" xfId="1315" xr:uid="{00000000-0005-0000-0000-00001D040000}"/>
    <cellStyle name="Įprastas 5 4 4 2 4" xfId="552" xr:uid="{00000000-0005-0000-0000-00001E040000}"/>
    <cellStyle name="Įprastas 5 4 4 2 4 2" xfId="2022" xr:uid="{DE8A14C4-E6BB-4E97-A61E-92BE40753BAC}"/>
    <cellStyle name="Įprastas 5 4 4 2 4 2 2" xfId="6156" xr:uid="{F63CFC9C-F14A-477E-B155-1F98BCF838C2}"/>
    <cellStyle name="Įprastas 5 4 4 2 4 2 3" xfId="7884" xr:uid="{2DE4DD07-7E04-42B9-8F49-D5EF4F1B390C}"/>
    <cellStyle name="Įprastas 5 4 4 2 4 2 4" xfId="4428" xr:uid="{50F2AD72-8C48-4B74-A8C7-D9181984DD90}"/>
    <cellStyle name="Įprastas 5 4 4 2 4 2_8 priedas" xfId="9978" xr:uid="{29A0145D-FBB7-4C9F-9459-264EC4F29CEA}"/>
    <cellStyle name="Įprastas 5 4 4 2 4 3" xfId="2700" xr:uid="{9019D922-47B0-4700-890C-9D1A9E1721F9}"/>
    <cellStyle name="Įprastas 5 4 4 2 4 3 2" xfId="5292" xr:uid="{C57905C9-BEA2-47E8-B2E2-2B73997CBD41}"/>
    <cellStyle name="Įprastas 5 4 4 2 4 3_8 priedas" xfId="9979" xr:uid="{08EC7709-1839-48DD-8287-E9359F89D3D3}"/>
    <cellStyle name="Įprastas 5 4 4 2 4 4" xfId="7020" xr:uid="{3EC5FEB7-21E9-461F-B084-AC234F610CBD}"/>
    <cellStyle name="Įprastas 5 4 4 2 4 5" xfId="3564" xr:uid="{8E80983A-5B23-4F33-BEBB-017BE813396B}"/>
    <cellStyle name="Įprastas 5 4 4 2 4_8 priedas" xfId="9977" xr:uid="{06DF27B8-541B-4B43-BBB1-A836F3FCD6CC}"/>
    <cellStyle name="Įprastas 5 4 4 2 5" xfId="2023" xr:uid="{63D52ED4-479F-47F8-B685-3631D9497590}"/>
    <cellStyle name="Įprastas 5 4 4 2 5 2" xfId="5995" xr:uid="{FF0354AB-90E0-4CB9-9A08-17B3DE3CA5B1}"/>
    <cellStyle name="Įprastas 5 4 4 2 5 3" xfId="7723" xr:uid="{72BAE4DB-8CC6-443C-B44B-35554DDF28FD}"/>
    <cellStyle name="Įprastas 5 4 4 2 5 4" xfId="4267" xr:uid="{C8B3DAEA-3622-46D0-9B68-EEA35666F8BF}"/>
    <cellStyle name="Įprastas 5 4 4 2 5_8 priedas" xfId="9980" xr:uid="{4C85EDE2-4BEF-4961-9191-8C03C830DF76}"/>
    <cellStyle name="Įprastas 5 4 4 2 6" xfId="2539" xr:uid="{4211E32B-D2F7-44E7-9EDF-6611F429162E}"/>
    <cellStyle name="Įprastas 5 4 4 2 6 2" xfId="5131" xr:uid="{E3DBD32B-FA69-42A7-9098-DE45006648E7}"/>
    <cellStyle name="Įprastas 5 4 4 2 6_8 priedas" xfId="9981" xr:uid="{51CEFF7E-5E73-49C2-9280-74AEFAEF7B52}"/>
    <cellStyle name="Įprastas 5 4 4 2 7" xfId="6859" xr:uid="{BC82B82A-026E-4159-95AD-4AF770A0A3B9}"/>
    <cellStyle name="Įprastas 5 4 4 2 8" xfId="3403" xr:uid="{C4920A0C-0AD5-41A9-8BA8-8EFB38F60439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 2 2" xfId="2024" xr:uid="{405271E1-9E6A-45DD-9D61-7C3AEB46D805}"/>
    <cellStyle name="Įprastas 5 4 4 3 2 2 2 2" xfId="6348" xr:uid="{D1199F65-3869-495D-8C58-3526FE982341}"/>
    <cellStyle name="Įprastas 5 4 4 3 2 2 2 3" xfId="8076" xr:uid="{E340D2B9-1AE4-4FEB-B26B-39357E7F121C}"/>
    <cellStyle name="Įprastas 5 4 4 3 2 2 2 4" xfId="4620" xr:uid="{9F2C47A2-C79A-41D1-8705-080C4E750785}"/>
    <cellStyle name="Įprastas 5 4 4 3 2 2 2_8 priedas" xfId="9983" xr:uid="{59264A57-1440-4010-A1B6-0A5D515BC749}"/>
    <cellStyle name="Įprastas 5 4 4 3 2 2 3" xfId="2892" xr:uid="{E07AA0B7-BCF1-4D40-8B87-0531EEF2DC82}"/>
    <cellStyle name="Įprastas 5 4 4 3 2 2 3 2" xfId="5484" xr:uid="{EA1284B5-E005-4AA1-84EA-1A5DE3C9A37D}"/>
    <cellStyle name="Įprastas 5 4 4 3 2 2 3_8 priedas" xfId="9984" xr:uid="{D89ADDC8-ADBA-45A7-943C-519826F1257E}"/>
    <cellStyle name="Įprastas 5 4 4 3 2 2 4" xfId="7212" xr:uid="{E3657325-FAFC-40B8-984A-41CB5B92C567}"/>
    <cellStyle name="Įprastas 5 4 4 3 2 2 5" xfId="3756" xr:uid="{599840CF-2FE4-4B67-84A6-A060F16A8007}"/>
    <cellStyle name="Įprastas 5 4 4 3 2 2_8 priedas" xfId="9982" xr:uid="{EE16A6FB-98B5-4F76-A1B3-8616414145A6}"/>
    <cellStyle name="Įprastas 5 4 4 3 2 3" xfId="2025" xr:uid="{41BCD554-496E-417D-B5A9-429E4CD02F3D}"/>
    <cellStyle name="Įprastas 5 4 4 3 2 3 2" xfId="5999" xr:uid="{F847875A-BF2E-4E63-969C-98665130714E}"/>
    <cellStyle name="Įprastas 5 4 4 3 2 3 3" xfId="7727" xr:uid="{676C436C-9D1B-427A-A75E-9D515152CA2B}"/>
    <cellStyle name="Įprastas 5 4 4 3 2 3 4" xfId="4271" xr:uid="{838C5D4D-A133-4F53-8D49-065997AF7916}"/>
    <cellStyle name="Įprastas 5 4 4 3 2 3_8 priedas" xfId="9985" xr:uid="{DAADCB13-152D-4C7E-9E91-6B0C35659B8A}"/>
    <cellStyle name="Įprastas 5 4 4 3 2 4" xfId="2543" xr:uid="{DD8F63C6-5C35-4934-A0A6-DD2D7F89AC52}"/>
    <cellStyle name="Įprastas 5 4 4 3 2 4 2" xfId="5135" xr:uid="{85DE7D7A-972B-4554-ACC5-F9818711F33C}"/>
    <cellStyle name="Įprastas 5 4 4 3 2 4_8 priedas" xfId="9986" xr:uid="{FB9337A1-3262-437F-B79E-6A71A0D1E47C}"/>
    <cellStyle name="Įprastas 5 4 4 3 2 5" xfId="6863" xr:uid="{AD21CE63-74D4-41AE-9C72-DF9E2D8A98A9}"/>
    <cellStyle name="Įprastas 5 4 4 3 2 6" xfId="3407" xr:uid="{24A9F6B5-9A26-43DF-9B12-12C29F6E298F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 2 2" xfId="2026" xr:uid="{8053EABF-2213-4447-A606-83B65674F323}"/>
    <cellStyle name="Įprastas 5 4 4 3 3 2 2 2" xfId="6492" xr:uid="{5CB535F9-E728-474D-AACD-A3C9876DD243}"/>
    <cellStyle name="Įprastas 5 4 4 3 3 2 2 3" xfId="8220" xr:uid="{E8CB5B5B-168C-4AA9-859E-A1F0CED771EB}"/>
    <cellStyle name="Įprastas 5 4 4 3 3 2 2 4" xfId="4764" xr:uid="{A69A5D17-386C-4608-B036-8B89772F3664}"/>
    <cellStyle name="Įprastas 5 4 4 3 3 2 2_8 priedas" xfId="9988" xr:uid="{9E0603E6-850B-4C71-A628-EF282609AF3F}"/>
    <cellStyle name="Įprastas 5 4 4 3 3 2 3" xfId="3036" xr:uid="{3239D73B-DDF2-4E7B-B96B-1BC4946D4B5D}"/>
    <cellStyle name="Įprastas 5 4 4 3 3 2 3 2" xfId="5628" xr:uid="{699960FA-39FB-44D4-8EBF-AFDF7AB09A6B}"/>
    <cellStyle name="Įprastas 5 4 4 3 3 2 3_8 priedas" xfId="9989" xr:uid="{CEC927A0-9DF7-4C08-9290-2A9CD1B34215}"/>
    <cellStyle name="Įprastas 5 4 4 3 3 2 4" xfId="7356" xr:uid="{6CCB78DB-DCAB-4BA4-980A-BB0ADF40807F}"/>
    <cellStyle name="Įprastas 5 4 4 3 3 2 5" xfId="3900" xr:uid="{45B51468-121C-4339-AAFF-B4B51B32B5E2}"/>
    <cellStyle name="Įprastas 5 4 4 3 3 2_8 priedas" xfId="9987" xr:uid="{1DA73625-A6C0-4EEE-88A6-7008E550500D}"/>
    <cellStyle name="Įprastas 5 4 4 3 3 3" xfId="2027" xr:uid="{2A2078A2-2A4C-4E35-8B37-0159F2578406}"/>
    <cellStyle name="Įprastas 5 4 4 3 3 3 2" xfId="6000" xr:uid="{A733FF2A-780B-41BE-8C3A-0CCD007EEA71}"/>
    <cellStyle name="Įprastas 5 4 4 3 3 3 3" xfId="7728" xr:uid="{1955947D-DA86-4672-B6A8-0A60D6623D0E}"/>
    <cellStyle name="Įprastas 5 4 4 3 3 3 4" xfId="4272" xr:uid="{17AEDE5E-722A-4D43-BC92-D164FAC32814}"/>
    <cellStyle name="Įprastas 5 4 4 3 3 3_8 priedas" xfId="9990" xr:uid="{17D18BF0-AA1A-4E73-8FF9-F56B3DEB2488}"/>
    <cellStyle name="Įprastas 5 4 4 3 3 4" xfId="2544" xr:uid="{AFEDF72B-D693-4922-A768-1CD5702CE6FB}"/>
    <cellStyle name="Įprastas 5 4 4 3 3 4 2" xfId="5136" xr:uid="{D091B21F-39CF-4C79-ABE7-9A5B952BAEC5}"/>
    <cellStyle name="Įprastas 5 4 4 3 3 4_8 priedas" xfId="9991" xr:uid="{6D089FB3-E729-4A81-973C-709739108EB9}"/>
    <cellStyle name="Įprastas 5 4 4 3 3 5" xfId="6864" xr:uid="{9297C473-7C1D-4C62-ACFC-9809EDC09401}"/>
    <cellStyle name="Įprastas 5 4 4 3 3 6" xfId="3408" xr:uid="{48BCECE0-C816-4C28-A627-EB85580B9D82}"/>
    <cellStyle name="Įprastas 5 4 4 3 3_8 priedas" xfId="1266" xr:uid="{00000000-0005-0000-0000-000026040000}"/>
    <cellStyle name="Įprastas 5 4 4 3 4" xfId="600" xr:uid="{00000000-0005-0000-0000-000027040000}"/>
    <cellStyle name="Įprastas 5 4 4 3 4 2" xfId="2028" xr:uid="{DD0A102E-817A-43CA-BB09-D911B4B1DCC6}"/>
    <cellStyle name="Įprastas 5 4 4 3 4 2 2" xfId="6204" xr:uid="{1051F752-25C5-48D0-A8A7-46B7D19B9464}"/>
    <cellStyle name="Įprastas 5 4 4 3 4 2 3" xfId="7932" xr:uid="{043CF035-6305-4815-84C8-9232396E0035}"/>
    <cellStyle name="Įprastas 5 4 4 3 4 2 4" xfId="4476" xr:uid="{F8403A65-C37B-48A8-920B-3927004AF84D}"/>
    <cellStyle name="Įprastas 5 4 4 3 4 2_8 priedas" xfId="9993" xr:uid="{4BFC5357-2FF3-4AAD-953A-693E39F0C032}"/>
    <cellStyle name="Įprastas 5 4 4 3 4 3" xfId="2748" xr:uid="{EE41DB8F-28B2-4CB5-81A9-5C4C460E2DEF}"/>
    <cellStyle name="Įprastas 5 4 4 3 4 3 2" xfId="5340" xr:uid="{675718EA-65AD-46C2-A458-75A6D763E594}"/>
    <cellStyle name="Įprastas 5 4 4 3 4 3_8 priedas" xfId="9994" xr:uid="{42D68861-7039-41A6-AD7F-50CE62B71552}"/>
    <cellStyle name="Įprastas 5 4 4 3 4 4" xfId="7068" xr:uid="{7CC41401-8432-4EF2-8271-ABFBAFC9F736}"/>
    <cellStyle name="Įprastas 5 4 4 3 4 5" xfId="3612" xr:uid="{1581FD7C-4550-467D-BDCF-98C481AED2AE}"/>
    <cellStyle name="Įprastas 5 4 4 3 4_8 priedas" xfId="9992" xr:uid="{C0E67EB0-58D8-4691-BCDA-6E4A633C3AE6}"/>
    <cellStyle name="Įprastas 5 4 4 3 5" xfId="2029" xr:uid="{D76C3AC8-04B0-4D3C-9381-94E22A2C9418}"/>
    <cellStyle name="Įprastas 5 4 4 3 5 2" xfId="5998" xr:uid="{46C3241E-A58E-4712-B7B3-916D3458626A}"/>
    <cellStyle name="Įprastas 5 4 4 3 5 3" xfId="7726" xr:uid="{04946307-0B33-4FA1-AF62-B601CADD5CEF}"/>
    <cellStyle name="Įprastas 5 4 4 3 5 4" xfId="4270" xr:uid="{0C179898-0FE2-49CE-9280-564EF3F793C4}"/>
    <cellStyle name="Įprastas 5 4 4 3 5_8 priedas" xfId="9995" xr:uid="{6710253F-435A-4F99-9105-90BC4A7227B0}"/>
    <cellStyle name="Įprastas 5 4 4 3 6" xfId="2542" xr:uid="{42DCD70B-2D45-4058-B0F5-E91CB95EAC5A}"/>
    <cellStyle name="Įprastas 5 4 4 3 6 2" xfId="5134" xr:uid="{DDDDE555-CE5D-4709-8BE1-309B969DE487}"/>
    <cellStyle name="Įprastas 5 4 4 3 6_8 priedas" xfId="9996" xr:uid="{0B116F40-6288-436D-A8A0-000565241525}"/>
    <cellStyle name="Įprastas 5 4 4 3 7" xfId="6862" xr:uid="{0E93DF8C-C631-4D8D-BC43-C15ABBE4F846}"/>
    <cellStyle name="Įprastas 5 4 4 3 8" xfId="3406" xr:uid="{8A1F6415-D7F6-4AFE-A3F2-751A182BC152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 2 2" xfId="2030" xr:uid="{A724037B-DA9E-45DF-85AA-E98956884597}"/>
    <cellStyle name="Įprastas 5 4 4 4 2 2 2" xfId="6252" xr:uid="{F5767102-4352-4189-A699-5DAA6C398CBD}"/>
    <cellStyle name="Įprastas 5 4 4 4 2 2 3" xfId="7980" xr:uid="{78BA39AB-F406-4E76-AABD-F4FE6EA2C96E}"/>
    <cellStyle name="Įprastas 5 4 4 4 2 2 4" xfId="4524" xr:uid="{D25235DD-A056-47B7-88C4-4C9CB2CC4ADD}"/>
    <cellStyle name="Įprastas 5 4 4 4 2 2_8 priedas" xfId="9998" xr:uid="{3C9AD395-BB85-44A8-8E37-E2AB54715C01}"/>
    <cellStyle name="Įprastas 5 4 4 4 2 3" xfId="2796" xr:uid="{E5B097BF-5DB8-4B3E-BC3E-497542BF4391}"/>
    <cellStyle name="Įprastas 5 4 4 4 2 3 2" xfId="5388" xr:uid="{C748094E-1D68-4B84-845D-62A7FF0779AF}"/>
    <cellStyle name="Įprastas 5 4 4 4 2 3_8 priedas" xfId="9999" xr:uid="{2E56AA3C-D8C4-4548-9288-715C1E56EDB0}"/>
    <cellStyle name="Įprastas 5 4 4 4 2 4" xfId="7116" xr:uid="{B3758028-3F4E-49B5-A7F9-BEA153397C07}"/>
    <cellStyle name="Įprastas 5 4 4 4 2 5" xfId="3660" xr:uid="{9F29B63E-67FD-4DF8-A619-1142F3C624D9}"/>
    <cellStyle name="Įprastas 5 4 4 4 2_8 priedas" xfId="9997" xr:uid="{A4F336EE-1CA6-400D-B83C-21A03C30A68D}"/>
    <cellStyle name="Įprastas 5 4 4 4 3" xfId="2031" xr:uid="{AA2EF307-37B5-41A9-B3D3-49A13A49B123}"/>
    <cellStyle name="Įprastas 5 4 4 4 3 2" xfId="6001" xr:uid="{C4FA07CA-3CF2-42FD-A9C4-9701E1C0E5FE}"/>
    <cellStyle name="Įprastas 5 4 4 4 3 3" xfId="7729" xr:uid="{2DDAEFB9-56F4-4F82-BC83-64C80BAC1EFB}"/>
    <cellStyle name="Įprastas 5 4 4 4 3 4" xfId="4273" xr:uid="{E7F50B03-E349-4C26-AB08-7A24547D92B0}"/>
    <cellStyle name="Įprastas 5 4 4 4 3_8 priedas" xfId="10000" xr:uid="{EE911324-28A3-4E3A-BE9B-BCAF108515F1}"/>
    <cellStyle name="Įprastas 5 4 4 4 4" xfId="2545" xr:uid="{8CFE862D-294B-4158-ADAE-0D70D0ADFE74}"/>
    <cellStyle name="Įprastas 5 4 4 4 4 2" xfId="5137" xr:uid="{D47649EC-E8C9-4110-ACFF-F772865E6837}"/>
    <cellStyle name="Įprastas 5 4 4 4 4_8 priedas" xfId="10001" xr:uid="{B773FC58-D6B8-418D-82F6-9F5188B6414F}"/>
    <cellStyle name="Įprastas 5 4 4 4 5" xfId="6865" xr:uid="{99C7A571-12CA-4C32-9033-85FF9E130F09}"/>
    <cellStyle name="Įprastas 5 4 4 4 6" xfId="3409" xr:uid="{5CA0EEA0-1D30-4694-87BA-27D844D95EE8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 2 2" xfId="2032" xr:uid="{E8EABDF2-65C0-4049-9B04-048F7922E421}"/>
    <cellStyle name="Įprastas 5 4 4 5 2 2 2" xfId="6396" xr:uid="{E5BF0F8C-8A66-4033-BA57-AE1D609EB80F}"/>
    <cellStyle name="Įprastas 5 4 4 5 2 2 3" xfId="8124" xr:uid="{D9B6928B-40E8-44FE-B183-FFB213112F54}"/>
    <cellStyle name="Įprastas 5 4 4 5 2 2 4" xfId="4668" xr:uid="{E6B8EBFC-4AA6-417A-8241-955BA6DEA520}"/>
    <cellStyle name="Įprastas 5 4 4 5 2 2_8 priedas" xfId="10003" xr:uid="{F0445399-316A-4C72-BF9E-0D9E2D8A9998}"/>
    <cellStyle name="Įprastas 5 4 4 5 2 3" xfId="2940" xr:uid="{9AD7E27F-CDBC-4077-A7BD-D7260C5E57AA}"/>
    <cellStyle name="Įprastas 5 4 4 5 2 3 2" xfId="5532" xr:uid="{D77A6EE8-4F46-4274-9FE5-239D743C59B2}"/>
    <cellStyle name="Įprastas 5 4 4 5 2 3_8 priedas" xfId="10004" xr:uid="{7D27C7D7-E3B1-453C-8C7E-0CDFFB400B8C}"/>
    <cellStyle name="Įprastas 5 4 4 5 2 4" xfId="7260" xr:uid="{1B5EBBD9-A58E-4856-BA4B-8F68D97AE306}"/>
    <cellStyle name="Įprastas 5 4 4 5 2 5" xfId="3804" xr:uid="{9693D237-1077-456A-A252-EAE7AAD8F991}"/>
    <cellStyle name="Įprastas 5 4 4 5 2_8 priedas" xfId="10002" xr:uid="{F4C4B72A-3145-46EE-B1FF-93DB9931AAF3}"/>
    <cellStyle name="Įprastas 5 4 4 5 3" xfId="2033" xr:uid="{3B433783-8D13-4EBC-99AA-671070E4861C}"/>
    <cellStyle name="Įprastas 5 4 4 5 3 2" xfId="6002" xr:uid="{83CC3743-7C6F-4C65-9D2F-B13B831F8D67}"/>
    <cellStyle name="Įprastas 5 4 4 5 3 3" xfId="7730" xr:uid="{C3508E9F-3870-4E76-BF67-B1AC101C6047}"/>
    <cellStyle name="Įprastas 5 4 4 5 3 4" xfId="4274" xr:uid="{39A3060E-B4D5-4399-A908-1C60AA504DEB}"/>
    <cellStyle name="Įprastas 5 4 4 5 3_8 priedas" xfId="10005" xr:uid="{7B34861E-52F7-4E6C-81FD-CFA94F1C7396}"/>
    <cellStyle name="Įprastas 5 4 4 5 4" xfId="2546" xr:uid="{62BA169E-E0B2-491F-BC0B-2393E21A6DB1}"/>
    <cellStyle name="Įprastas 5 4 4 5 4 2" xfId="5138" xr:uid="{CABB2FCD-5E24-467B-A933-5D92A1A681CE}"/>
    <cellStyle name="Įprastas 5 4 4 5 4_8 priedas" xfId="10006" xr:uid="{A3BC0884-F9F8-4B2B-8E54-77E9078CB3F7}"/>
    <cellStyle name="Įprastas 5 4 4 5 5" xfId="6866" xr:uid="{AD2222E2-0B0C-462D-B4FB-DC59C2CCF9B6}"/>
    <cellStyle name="Įprastas 5 4 4 5 6" xfId="3410" xr:uid="{2A9C830E-855D-4FAE-B972-687CC0A84FB3}"/>
    <cellStyle name="Įprastas 5 4 4 5_8 priedas" xfId="994" xr:uid="{00000000-0005-0000-0000-00002E040000}"/>
    <cellStyle name="Įprastas 5 4 4 6" xfId="504" xr:uid="{00000000-0005-0000-0000-00002F040000}"/>
    <cellStyle name="Įprastas 5 4 4 6 2" xfId="2034" xr:uid="{53CD8AE2-E7DC-4D4A-A671-E8D97FEC1563}"/>
    <cellStyle name="Įprastas 5 4 4 6 2 2" xfId="6108" xr:uid="{B76AC19F-0B2E-48F9-9256-0F95CAD40583}"/>
    <cellStyle name="Įprastas 5 4 4 6 2 3" xfId="7836" xr:uid="{2D14A438-CCF4-4A84-8437-217A1E43B773}"/>
    <cellStyle name="Įprastas 5 4 4 6 2 4" xfId="4380" xr:uid="{7F8D7799-A2CF-4098-BE63-8E89858DA714}"/>
    <cellStyle name="Įprastas 5 4 4 6 2_8 priedas" xfId="10008" xr:uid="{2196F70B-0EEF-44C1-A949-4E1A8FB02A3D}"/>
    <cellStyle name="Įprastas 5 4 4 6 3" xfId="2652" xr:uid="{67F4292D-8162-4E4D-8A65-484B76A787DA}"/>
    <cellStyle name="Įprastas 5 4 4 6 3 2" xfId="5244" xr:uid="{C8E8B7E1-7C42-453A-9B54-0C32CA7FB60E}"/>
    <cellStyle name="Įprastas 5 4 4 6 3_8 priedas" xfId="10009" xr:uid="{B6D6B296-8189-48F6-9E22-1138E3493480}"/>
    <cellStyle name="Įprastas 5 4 4 6 4" xfId="6972" xr:uid="{01B72BEF-AFFA-4CC9-A6ED-9555B7727C9F}"/>
    <cellStyle name="Įprastas 5 4 4 6 5" xfId="3516" xr:uid="{7F634027-A774-41C7-8B9C-42CF6A23F95D}"/>
    <cellStyle name="Įprastas 5 4 4 6_8 priedas" xfId="10007" xr:uid="{25560380-3996-4B8B-A574-8AB7CE0D3CD2}"/>
    <cellStyle name="Įprastas 5 4 4 7" xfId="2035" xr:uid="{F7E3508E-BF59-4E6A-A916-A829392682BE}"/>
    <cellStyle name="Įprastas 5 4 4 7 2" xfId="5994" xr:uid="{2D5BCA99-E0C2-4A68-A94D-DA4E646388CD}"/>
    <cellStyle name="Įprastas 5 4 4 7 3" xfId="7722" xr:uid="{7F57BCD6-9A1C-45A1-B4E2-C7375098C42F}"/>
    <cellStyle name="Įprastas 5 4 4 7 4" xfId="4266" xr:uid="{C3B028A1-C528-429C-AAA6-520C67DD8A24}"/>
    <cellStyle name="Įprastas 5 4 4 7_8 priedas" xfId="10010" xr:uid="{9BE0B8D3-7065-4A62-BB9C-F355DF51DB02}"/>
    <cellStyle name="Įprastas 5 4 4 8" xfId="2538" xr:uid="{CD18A3E2-E69F-4926-AE08-493E0898A931}"/>
    <cellStyle name="Įprastas 5 4 4 8 2" xfId="5130" xr:uid="{34FEB443-768E-49AB-908F-60045A67D499}"/>
    <cellStyle name="Įprastas 5 4 4 8_8 priedas" xfId="10011" xr:uid="{A01ED458-CCB6-4B06-A87C-1AD5AFCC5874}"/>
    <cellStyle name="Įprastas 5 4 4 9" xfId="6858" xr:uid="{61A4F3D2-3D84-41AE-A893-0331FCC73A7F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 2 2" xfId="2036" xr:uid="{5AD5735D-927A-4F7F-BBA2-5B24BA839B6A}"/>
    <cellStyle name="Įprastas 5 4 5 2 2 2 2" xfId="6276" xr:uid="{13804896-518C-4B45-8B12-19AD7459BD3D}"/>
    <cellStyle name="Įprastas 5 4 5 2 2 2 3" xfId="8004" xr:uid="{2001E617-B9E4-4A8D-9466-67B5948235EE}"/>
    <cellStyle name="Įprastas 5 4 5 2 2 2 4" xfId="4548" xr:uid="{85B85A16-8826-4E74-A297-3178CE7F4996}"/>
    <cellStyle name="Įprastas 5 4 5 2 2 2_8 priedas" xfId="10013" xr:uid="{C86A20DB-1FB7-4AC5-8054-14C88F5F572B}"/>
    <cellStyle name="Įprastas 5 4 5 2 2 3" xfId="2820" xr:uid="{4F04ECD8-8BAB-4765-BEA8-E38A2B94D000}"/>
    <cellStyle name="Įprastas 5 4 5 2 2 3 2" xfId="5412" xr:uid="{B5A19DCA-1CE5-47AC-ADBE-C0E71E7BACF4}"/>
    <cellStyle name="Įprastas 5 4 5 2 2 3_8 priedas" xfId="10014" xr:uid="{F3F8D496-9595-4019-B3B2-354D4FA53FE6}"/>
    <cellStyle name="Įprastas 5 4 5 2 2 4" xfId="7140" xr:uid="{C2580866-40CE-491D-89A6-6FB0206BDB48}"/>
    <cellStyle name="Įprastas 5 4 5 2 2 5" xfId="3684" xr:uid="{C1761C5B-6B04-450D-8D0B-A8FF4B6CC8E5}"/>
    <cellStyle name="Įprastas 5 4 5 2 2_8 priedas" xfId="10012" xr:uid="{9163FABB-6222-4DBE-8956-03EB7EB8AF5A}"/>
    <cellStyle name="Įprastas 5 4 5 2 3" xfId="2037" xr:uid="{291CF94C-BA08-4955-A0C9-C93119330261}"/>
    <cellStyle name="Įprastas 5 4 5 2 3 2" xfId="6004" xr:uid="{E2C0E35A-BF0D-4242-A02B-831FAF9F3FF0}"/>
    <cellStyle name="Įprastas 5 4 5 2 3 3" xfId="7732" xr:uid="{9CAD9BD9-B06A-42C3-ADA3-F4F816902226}"/>
    <cellStyle name="Įprastas 5 4 5 2 3 4" xfId="4276" xr:uid="{87773DA0-3999-4D74-9DF3-00B90A16967B}"/>
    <cellStyle name="Įprastas 5 4 5 2 3_8 priedas" xfId="10015" xr:uid="{6C1AA0F4-972D-4646-8169-F21674EC9DD9}"/>
    <cellStyle name="Įprastas 5 4 5 2 4" xfId="2548" xr:uid="{06C9C9D6-9168-4308-8AA3-E89B4F251A9F}"/>
    <cellStyle name="Įprastas 5 4 5 2 4 2" xfId="5140" xr:uid="{E6F160EE-B735-41A0-9900-317662E18AF0}"/>
    <cellStyle name="Įprastas 5 4 5 2 4_8 priedas" xfId="10016" xr:uid="{89275EDA-FAF5-47BF-933B-80FDDADD6351}"/>
    <cellStyle name="Įprastas 5 4 5 2 5" xfId="6868" xr:uid="{D17C9C49-A74E-4EA3-BA34-14082C4F87A3}"/>
    <cellStyle name="Įprastas 5 4 5 2 6" xfId="3412" xr:uid="{680AA83E-DF86-4907-AD86-A6C4267960B6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 2 2" xfId="2038" xr:uid="{074410EE-1364-4353-95B0-F1545D7E5474}"/>
    <cellStyle name="Įprastas 5 4 5 3 2 2 2" xfId="6420" xr:uid="{422F2D95-4B05-4571-B89B-8E868C8AAA26}"/>
    <cellStyle name="Įprastas 5 4 5 3 2 2 3" xfId="8148" xr:uid="{A58DC2BA-D9D8-4323-869D-EE7DE0F526BB}"/>
    <cellStyle name="Įprastas 5 4 5 3 2 2 4" xfId="4692" xr:uid="{2686DFD7-90AF-4EAA-8B71-FB85E95D0733}"/>
    <cellStyle name="Įprastas 5 4 5 3 2 2_8 priedas" xfId="10018" xr:uid="{A76F2419-BDC6-4A84-91AA-28DBDA441C07}"/>
    <cellStyle name="Įprastas 5 4 5 3 2 3" xfId="2964" xr:uid="{09DE2462-6870-4ED4-8851-72136D0180BF}"/>
    <cellStyle name="Įprastas 5 4 5 3 2 3 2" xfId="5556" xr:uid="{6E01FFF4-6177-484A-B273-C16261FBF694}"/>
    <cellStyle name="Įprastas 5 4 5 3 2 3_8 priedas" xfId="10019" xr:uid="{3C65BDE2-9FA2-4134-BE85-E182F4147AF5}"/>
    <cellStyle name="Įprastas 5 4 5 3 2 4" xfId="7284" xr:uid="{6E124FDE-813B-417B-95FE-A889A98548FB}"/>
    <cellStyle name="Įprastas 5 4 5 3 2 5" xfId="3828" xr:uid="{CA2A78EA-28A4-4530-8BA1-7FC9192AF63F}"/>
    <cellStyle name="Įprastas 5 4 5 3 2_8 priedas" xfId="10017" xr:uid="{CFDA41CA-ED35-4F7B-91C3-B82EFCAF4830}"/>
    <cellStyle name="Įprastas 5 4 5 3 3" xfId="2039" xr:uid="{33A61622-8D43-403D-9918-E9B2D819DE94}"/>
    <cellStyle name="Įprastas 5 4 5 3 3 2" xfId="6005" xr:uid="{7A41B84E-7B11-4773-94F8-5B5C58908D1D}"/>
    <cellStyle name="Įprastas 5 4 5 3 3 3" xfId="7733" xr:uid="{13ECAAF1-42BC-41E9-B488-F324A6F25989}"/>
    <cellStyle name="Įprastas 5 4 5 3 3 4" xfId="4277" xr:uid="{2E83494E-06A1-45F9-AFAA-628221AC83EC}"/>
    <cellStyle name="Įprastas 5 4 5 3 3_8 priedas" xfId="10020" xr:uid="{B60E48A1-5305-4DBA-AC0A-5E39C0F46D5F}"/>
    <cellStyle name="Įprastas 5 4 5 3 4" xfId="2549" xr:uid="{A6472BFB-A603-4EDE-9998-C8096B3C29DD}"/>
    <cellStyle name="Įprastas 5 4 5 3 4 2" xfId="5141" xr:uid="{B59A41FC-E299-48F1-8EA0-6273DA114E23}"/>
    <cellStyle name="Įprastas 5 4 5 3 4_8 priedas" xfId="10021" xr:uid="{D8087872-E641-403A-87D3-B3E48BC4DD97}"/>
    <cellStyle name="Įprastas 5 4 5 3 5" xfId="6869" xr:uid="{40F76841-FD24-46B5-9AF2-2E7B53E799A7}"/>
    <cellStyle name="Įprastas 5 4 5 3 6" xfId="3413" xr:uid="{9BAD6B52-67F0-4191-B550-E1B7318D5CDC}"/>
    <cellStyle name="Įprastas 5 4 5 3_8 priedas" xfId="1078" xr:uid="{00000000-0005-0000-0000-000037040000}"/>
    <cellStyle name="Įprastas 5 4 5 4" xfId="528" xr:uid="{00000000-0005-0000-0000-000038040000}"/>
    <cellStyle name="Įprastas 5 4 5 4 2" xfId="2040" xr:uid="{40B7D7FC-F98B-427E-B82D-904B8317D82F}"/>
    <cellStyle name="Įprastas 5 4 5 4 2 2" xfId="6132" xr:uid="{2880050F-AF98-4E75-BE45-AFD8E5B07058}"/>
    <cellStyle name="Įprastas 5 4 5 4 2 3" xfId="7860" xr:uid="{C6ED7868-DDFE-4C69-B861-24816B6CA718}"/>
    <cellStyle name="Įprastas 5 4 5 4 2 4" xfId="4404" xr:uid="{66C02056-5D97-49FB-8C68-BE9FEBB12F6B}"/>
    <cellStyle name="Įprastas 5 4 5 4 2_8 priedas" xfId="10023" xr:uid="{0DE98C84-5FCF-4020-8C5F-B0F78BD6118E}"/>
    <cellStyle name="Įprastas 5 4 5 4 3" xfId="2676" xr:uid="{23D04263-A86F-4147-92C3-4AA399C702E9}"/>
    <cellStyle name="Įprastas 5 4 5 4 3 2" xfId="5268" xr:uid="{74980509-3C0F-4757-92A6-2606D51DCFB4}"/>
    <cellStyle name="Įprastas 5 4 5 4 3_8 priedas" xfId="10024" xr:uid="{50BE72AA-D428-4094-AF62-1838822AC749}"/>
    <cellStyle name="Įprastas 5 4 5 4 4" xfId="6996" xr:uid="{9706FB57-1283-4459-8F73-C45E419013C0}"/>
    <cellStyle name="Įprastas 5 4 5 4 5" xfId="3540" xr:uid="{211680D2-73E3-4E5B-B483-88002F18EB3E}"/>
    <cellStyle name="Įprastas 5 4 5 4_8 priedas" xfId="10022" xr:uid="{83C33AEF-F290-4882-9D59-F4A740FC03F0}"/>
    <cellStyle name="Įprastas 5 4 5 5" xfId="2041" xr:uid="{DA8B1210-C45F-4D35-B23B-2FE27E0EE6CD}"/>
    <cellStyle name="Įprastas 5 4 5 5 2" xfId="6003" xr:uid="{CEE38AA3-545F-4748-8258-FF6625B7E764}"/>
    <cellStyle name="Įprastas 5 4 5 5 3" xfId="7731" xr:uid="{25A481D0-461A-43EB-BB50-6F44F72220DE}"/>
    <cellStyle name="Įprastas 5 4 5 5 4" xfId="4275" xr:uid="{C5EC2C37-65F7-47EA-9661-6E69DDDD1B68}"/>
    <cellStyle name="Įprastas 5 4 5 5_8 priedas" xfId="10025" xr:uid="{A47818FE-F637-4A39-9F41-14F206C1F68E}"/>
    <cellStyle name="Įprastas 5 4 5 6" xfId="2547" xr:uid="{F177B805-B00A-4D67-B979-63144BF60AEF}"/>
    <cellStyle name="Įprastas 5 4 5 6 2" xfId="5139" xr:uid="{2AEDF44F-D944-4602-BE94-CAFD1E8CBA3F}"/>
    <cellStyle name="Įprastas 5 4 5 6_8 priedas" xfId="10026" xr:uid="{DA92482C-D25C-446F-932B-DBE30442E8DE}"/>
    <cellStyle name="Įprastas 5 4 5 7" xfId="6867" xr:uid="{B600B7F0-AC90-4D57-B518-7CEBAD57CAE9}"/>
    <cellStyle name="Įprastas 5 4 5 8" xfId="3411" xr:uid="{5648ACF3-0C61-47E0-B9A5-D8BA0A6F95FD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 2 2" xfId="2042" xr:uid="{92E0F747-FFF4-47D4-8C7C-97CAB910AC8A}"/>
    <cellStyle name="Įprastas 5 4 6 2 2 2 2" xfId="6324" xr:uid="{6EE61E13-9830-4A1A-ADCC-BBC91B16D9CB}"/>
    <cellStyle name="Įprastas 5 4 6 2 2 2 3" xfId="8052" xr:uid="{FDF04AED-1D46-4333-868F-C14464441136}"/>
    <cellStyle name="Įprastas 5 4 6 2 2 2 4" xfId="4596" xr:uid="{2DFD3167-C7EA-4C58-8747-56DD6432D8A5}"/>
    <cellStyle name="Įprastas 5 4 6 2 2 2_8 priedas" xfId="10028" xr:uid="{38C61EE8-F5F7-4BD3-8117-11F4B032E453}"/>
    <cellStyle name="Įprastas 5 4 6 2 2 3" xfId="2868" xr:uid="{E15A563F-47DB-48BB-9344-A5B5C617D5D8}"/>
    <cellStyle name="Įprastas 5 4 6 2 2 3 2" xfId="5460" xr:uid="{CED78863-FFC0-45B2-98F7-1B6EADB9E374}"/>
    <cellStyle name="Įprastas 5 4 6 2 2 3_8 priedas" xfId="10029" xr:uid="{9A665D03-22D1-48FA-B41C-17A0BE00AE99}"/>
    <cellStyle name="Įprastas 5 4 6 2 2 4" xfId="7188" xr:uid="{5C806013-631C-4552-AF08-770D0191347F}"/>
    <cellStyle name="Įprastas 5 4 6 2 2 5" xfId="3732" xr:uid="{22250371-0FC1-4DFD-8FA2-97C45371A109}"/>
    <cellStyle name="Įprastas 5 4 6 2 2_8 priedas" xfId="10027" xr:uid="{15AD3768-2BC5-42A1-A0EB-9B004F8668CD}"/>
    <cellStyle name="Įprastas 5 4 6 2 3" xfId="2043" xr:uid="{3CBA991E-CDEF-4C64-A6A9-F7FA5A64A41F}"/>
    <cellStyle name="Įprastas 5 4 6 2 3 2" xfId="6007" xr:uid="{CDD773C4-9B7D-4D0B-B6F9-613902FCFC09}"/>
    <cellStyle name="Įprastas 5 4 6 2 3 3" xfId="7735" xr:uid="{D55CE3EC-3DEC-45D4-8941-7C7BB97E90ED}"/>
    <cellStyle name="Įprastas 5 4 6 2 3 4" xfId="4279" xr:uid="{850510DA-9D0B-444D-9C10-B40124104C86}"/>
    <cellStyle name="Įprastas 5 4 6 2 3_8 priedas" xfId="10030" xr:uid="{FBC40CA3-F7E0-44D4-AE60-E0CE81065829}"/>
    <cellStyle name="Įprastas 5 4 6 2 4" xfId="2551" xr:uid="{0B2719F6-8182-4921-BD30-E4266B81E04D}"/>
    <cellStyle name="Įprastas 5 4 6 2 4 2" xfId="5143" xr:uid="{4A97ED98-7630-4C9B-97D5-CB69C5E5B9A1}"/>
    <cellStyle name="Įprastas 5 4 6 2 4_8 priedas" xfId="10031" xr:uid="{74742F6B-0D9C-4595-B30B-F1409F5047C0}"/>
    <cellStyle name="Įprastas 5 4 6 2 5" xfId="6871" xr:uid="{63C00978-7237-46C9-AABA-5C840F9DD4C2}"/>
    <cellStyle name="Įprastas 5 4 6 2 6" xfId="3415" xr:uid="{C1D17E65-6052-4F65-BBCC-89F262051D1A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 2 2" xfId="2044" xr:uid="{40792702-CB0F-4730-992B-6F55AC477CA8}"/>
    <cellStyle name="Įprastas 5 4 6 3 2 2 2" xfId="6468" xr:uid="{AFA6F360-D678-4CA2-8386-C5D8944734E1}"/>
    <cellStyle name="Įprastas 5 4 6 3 2 2 3" xfId="8196" xr:uid="{45CBF41C-D983-4E7F-94C2-7D0494ABBE4B}"/>
    <cellStyle name="Įprastas 5 4 6 3 2 2 4" xfId="4740" xr:uid="{75F22848-CBF3-4962-B93C-FFFA8584D064}"/>
    <cellStyle name="Įprastas 5 4 6 3 2 2_8 priedas" xfId="10033" xr:uid="{FB415B33-4715-4307-867F-9CBCAFCED41F}"/>
    <cellStyle name="Įprastas 5 4 6 3 2 3" xfId="3012" xr:uid="{70233042-6F78-49FC-A126-207EC6F3507D}"/>
    <cellStyle name="Įprastas 5 4 6 3 2 3 2" xfId="5604" xr:uid="{780ADE28-4D46-4AA6-8D45-10A3E7704D50}"/>
    <cellStyle name="Įprastas 5 4 6 3 2 3_8 priedas" xfId="10034" xr:uid="{782A8B8B-CE70-4A64-943A-447C75BC3768}"/>
    <cellStyle name="Įprastas 5 4 6 3 2 4" xfId="7332" xr:uid="{38C2FD19-AE25-44ED-8E0E-15ED1BBA3183}"/>
    <cellStyle name="Įprastas 5 4 6 3 2 5" xfId="3876" xr:uid="{630DFF0A-9149-4E3C-8FB2-941DB781E6E0}"/>
    <cellStyle name="Įprastas 5 4 6 3 2_8 priedas" xfId="10032" xr:uid="{ACBFAE41-6F8C-4E59-B8E8-B07E7992F239}"/>
    <cellStyle name="Įprastas 5 4 6 3 3" xfId="2045" xr:uid="{38E51159-2455-4C5D-8094-E36FEB423217}"/>
    <cellStyle name="Įprastas 5 4 6 3 3 2" xfId="6008" xr:uid="{A5267606-38E4-48D3-A09E-0504261E035B}"/>
    <cellStyle name="Įprastas 5 4 6 3 3 3" xfId="7736" xr:uid="{D0DDA2DF-A6BE-4EC5-A38A-9B388179F44C}"/>
    <cellStyle name="Įprastas 5 4 6 3 3 4" xfId="4280" xr:uid="{9F946C28-9815-478E-871D-A1E6EBAACED8}"/>
    <cellStyle name="Įprastas 5 4 6 3 3_8 priedas" xfId="10035" xr:uid="{89D8E0B3-0C4F-4DED-A736-37A4FE2C0221}"/>
    <cellStyle name="Įprastas 5 4 6 3 4" xfId="2552" xr:uid="{826A696A-6446-443C-B2A5-38C11047CCA1}"/>
    <cellStyle name="Įprastas 5 4 6 3 4 2" xfId="5144" xr:uid="{2005AD04-6D07-43BC-A8E5-1A0AA292ED1D}"/>
    <cellStyle name="Įprastas 5 4 6 3 4_8 priedas" xfId="10036" xr:uid="{98EC441D-4091-4535-85BF-6810D2B8FCC8}"/>
    <cellStyle name="Įprastas 5 4 6 3 5" xfId="6872" xr:uid="{9324E8CE-D023-485C-8B9E-D4E738DBBFCF}"/>
    <cellStyle name="Įprastas 5 4 6 3 6" xfId="3416" xr:uid="{07A3656E-79E7-4870-92AA-9DE434549640}"/>
    <cellStyle name="Įprastas 5 4 6 3_8 priedas" xfId="1030" xr:uid="{00000000-0005-0000-0000-000040040000}"/>
    <cellStyle name="Įprastas 5 4 6 4" xfId="576" xr:uid="{00000000-0005-0000-0000-000041040000}"/>
    <cellStyle name="Įprastas 5 4 6 4 2" xfId="2046" xr:uid="{E7C40F76-5AF9-4114-B641-278CC3DBE794}"/>
    <cellStyle name="Įprastas 5 4 6 4 2 2" xfId="6180" xr:uid="{B313336A-463C-43BD-B82C-072AD498AB4F}"/>
    <cellStyle name="Įprastas 5 4 6 4 2 3" xfId="7908" xr:uid="{82DDBEA8-3548-44B9-954F-291422C3EEB7}"/>
    <cellStyle name="Įprastas 5 4 6 4 2 4" xfId="4452" xr:uid="{7B4E43AE-51A7-43FF-ADDF-C6805DA48A45}"/>
    <cellStyle name="Įprastas 5 4 6 4 2_8 priedas" xfId="10038" xr:uid="{2E09E742-5AA1-4062-A69C-C593CF2CE9FA}"/>
    <cellStyle name="Įprastas 5 4 6 4 3" xfId="2724" xr:uid="{856AD2E4-4864-4129-B67C-F364C0BE40F9}"/>
    <cellStyle name="Įprastas 5 4 6 4 3 2" xfId="5316" xr:uid="{C3AEA764-3304-4C3B-AC7B-4F475FBE6A8F}"/>
    <cellStyle name="Įprastas 5 4 6 4 3_8 priedas" xfId="10039" xr:uid="{8E5C5801-AA7B-45E6-AA2C-854C0319B2C4}"/>
    <cellStyle name="Įprastas 5 4 6 4 4" xfId="7044" xr:uid="{1DE36278-C20B-4BBB-A0A1-6591F2F3D4B8}"/>
    <cellStyle name="Įprastas 5 4 6 4 5" xfId="3588" xr:uid="{FFC2B41F-48B6-4748-9EB4-F0224FCF8292}"/>
    <cellStyle name="Įprastas 5 4 6 4_8 priedas" xfId="10037" xr:uid="{23221D81-3034-4605-9DCA-7733E1CCC1E8}"/>
    <cellStyle name="Įprastas 5 4 6 5" xfId="2047" xr:uid="{3CBC43BB-A508-4254-8BD3-1F6CDE0C9D19}"/>
    <cellStyle name="Įprastas 5 4 6 5 2" xfId="6006" xr:uid="{742D0F43-74C3-496E-A653-622AEBB7BA1C}"/>
    <cellStyle name="Įprastas 5 4 6 5 3" xfId="7734" xr:uid="{D766C280-CC49-4F52-B48F-CF46DFD03AEF}"/>
    <cellStyle name="Įprastas 5 4 6 5 4" xfId="4278" xr:uid="{613E3ED6-C558-4974-83B0-D166FB6BBD22}"/>
    <cellStyle name="Įprastas 5 4 6 5_8 priedas" xfId="10040" xr:uid="{A1713757-3F86-4D2F-AE5B-CF1DA0F39B1D}"/>
    <cellStyle name="Įprastas 5 4 6 6" xfId="2550" xr:uid="{B8B326BC-691C-4165-B50E-BBDF6EE0977E}"/>
    <cellStyle name="Įprastas 5 4 6 6 2" xfId="5142" xr:uid="{53D66BAC-62A0-4E42-9A83-D42EBE506AAD}"/>
    <cellStyle name="Įprastas 5 4 6 6_8 priedas" xfId="10041" xr:uid="{832E1D4C-D6C0-4FAE-B58F-BF16550D8FF3}"/>
    <cellStyle name="Įprastas 5 4 6 7" xfId="6870" xr:uid="{E8C9EE2A-31CD-4260-8522-8D05D818BD4E}"/>
    <cellStyle name="Įprastas 5 4 6 8" xfId="3414" xr:uid="{34042E69-8DB7-485E-916D-A663C46285FB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 2 2" xfId="2048" xr:uid="{BE432EE4-6032-4847-B639-E3BB6C1C27C6}"/>
    <cellStyle name="Įprastas 5 4 7 2 2 2" xfId="6228" xr:uid="{E9C6ADEC-FB6C-48DF-BC9C-65006EF58EBE}"/>
    <cellStyle name="Įprastas 5 4 7 2 2 3" xfId="7956" xr:uid="{CDC29555-723D-48A5-9C68-49E1A704ADCD}"/>
    <cellStyle name="Įprastas 5 4 7 2 2 4" xfId="4500" xr:uid="{4F0431FE-5A83-4B53-97CC-23B11356C75D}"/>
    <cellStyle name="Įprastas 5 4 7 2 2_8 priedas" xfId="10043" xr:uid="{BAEBA752-1FC8-4369-B3FC-09E73A605CCE}"/>
    <cellStyle name="Įprastas 5 4 7 2 3" xfId="2772" xr:uid="{440CCFE3-C804-4827-9085-D054369E979A}"/>
    <cellStyle name="Įprastas 5 4 7 2 3 2" xfId="5364" xr:uid="{B78CF799-C17E-4129-A90C-81F5155FEDD2}"/>
    <cellStyle name="Įprastas 5 4 7 2 3_8 priedas" xfId="10044" xr:uid="{24DD8381-342C-41B5-814B-93FF3CF918EF}"/>
    <cellStyle name="Įprastas 5 4 7 2 4" xfId="7092" xr:uid="{BD7A13F1-0C6C-4D31-AF9F-0ED3C55B84DD}"/>
    <cellStyle name="Įprastas 5 4 7 2 5" xfId="3636" xr:uid="{A990DB83-1BD2-489F-AE46-A8E903821CC7}"/>
    <cellStyle name="Įprastas 5 4 7 2_8 priedas" xfId="10042" xr:uid="{11C74EEE-502B-4936-9DF2-A44D00DA733C}"/>
    <cellStyle name="Įprastas 5 4 7 3" xfId="2049" xr:uid="{B8E8C726-4703-4E82-B5AF-AD96EB3FFA96}"/>
    <cellStyle name="Įprastas 5 4 7 3 2" xfId="6009" xr:uid="{032D2F7A-4890-41EA-96CE-AC057142BC83}"/>
    <cellStyle name="Įprastas 5 4 7 3 3" xfId="7737" xr:uid="{EA5E2A0C-FB82-4B56-86D1-7EEBD52C40CF}"/>
    <cellStyle name="Įprastas 5 4 7 3 4" xfId="4281" xr:uid="{62AA44A4-60EA-45B8-BE8C-8916BCC02C70}"/>
    <cellStyle name="Įprastas 5 4 7 3_8 priedas" xfId="10045" xr:uid="{B746489C-C0E8-4AA2-BD29-3748974F8B58}"/>
    <cellStyle name="Įprastas 5 4 7 4" xfId="2553" xr:uid="{874EEAC2-4D67-48D6-B980-0DDF8E9FBD62}"/>
    <cellStyle name="Įprastas 5 4 7 4 2" xfId="5145" xr:uid="{B4D07728-FFC6-438E-B623-10D29889990B}"/>
    <cellStyle name="Įprastas 5 4 7 4_8 priedas" xfId="10046" xr:uid="{764F3096-6832-4900-ACCC-8C9ED91DF5B2}"/>
    <cellStyle name="Įprastas 5 4 7 5" xfId="6873" xr:uid="{467C4990-DE8F-49FA-8BF6-E2E399A2ECAC}"/>
    <cellStyle name="Įprastas 5 4 7 6" xfId="3417" xr:uid="{6BE7FEAD-11D2-49ED-825F-A5055775FAA5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 2 2" xfId="2050" xr:uid="{77BC1D0A-0A2A-42E4-B2CB-0286F6E9BF08}"/>
    <cellStyle name="Įprastas 5 4 8 2 2 2" xfId="6372" xr:uid="{71CDBCFF-7063-4D17-8E8A-2D9C7DDF29F6}"/>
    <cellStyle name="Įprastas 5 4 8 2 2 3" xfId="8100" xr:uid="{E8A9C329-2C7A-48DD-A3A2-E5AA1E5C00C6}"/>
    <cellStyle name="Įprastas 5 4 8 2 2 4" xfId="4644" xr:uid="{FE9B2413-2BF1-4CC1-A4E8-669C7747E1AA}"/>
    <cellStyle name="Įprastas 5 4 8 2 2_8 priedas" xfId="10048" xr:uid="{AFBDB941-0183-47E0-97B1-4A10535F7AF4}"/>
    <cellStyle name="Įprastas 5 4 8 2 3" xfId="2916" xr:uid="{A77AA183-3B5D-47C5-B06A-54B3AADE3F63}"/>
    <cellStyle name="Įprastas 5 4 8 2 3 2" xfId="5508" xr:uid="{C9BC58CB-BD73-47F8-8B5B-03FE636FF4A3}"/>
    <cellStyle name="Įprastas 5 4 8 2 3_8 priedas" xfId="10049" xr:uid="{DF1F73BA-1A29-4CE6-80B6-00CEA5738075}"/>
    <cellStyle name="Įprastas 5 4 8 2 4" xfId="7236" xr:uid="{37866735-0A0B-466B-989B-34F367E7ED3F}"/>
    <cellStyle name="Įprastas 5 4 8 2 5" xfId="3780" xr:uid="{FE48556F-3DED-4EF9-B77C-DA150D79E7DC}"/>
    <cellStyle name="Įprastas 5 4 8 2_8 priedas" xfId="10047" xr:uid="{7E07F55A-C3AA-40CD-B5F5-3DEA25823113}"/>
    <cellStyle name="Įprastas 5 4 8 3" xfId="2051" xr:uid="{2273FB1A-5C4D-4B73-B3C6-BF6B9724F8DC}"/>
    <cellStyle name="Įprastas 5 4 8 3 2" xfId="6010" xr:uid="{EB6DC638-A1E1-4700-AC97-37F1FACB0B41}"/>
    <cellStyle name="Įprastas 5 4 8 3 3" xfId="7738" xr:uid="{6DFDCD96-B6D0-40D5-B664-7314BBB69B39}"/>
    <cellStyle name="Įprastas 5 4 8 3 4" xfId="4282" xr:uid="{5C6D302B-7E7E-4221-A5ED-66556D022DC1}"/>
    <cellStyle name="Įprastas 5 4 8 3_8 priedas" xfId="10050" xr:uid="{791FC921-CC53-4247-BD48-48BA5A32D34D}"/>
    <cellStyle name="Įprastas 5 4 8 4" xfId="2554" xr:uid="{1AEA1152-BE73-40E8-9282-B18070C69237}"/>
    <cellStyle name="Įprastas 5 4 8 4 2" xfId="5146" xr:uid="{B5F85A4E-8DF0-4011-AF29-B6CB919BCFC0}"/>
    <cellStyle name="Įprastas 5 4 8 4_8 priedas" xfId="10051" xr:uid="{C81FEB35-3AA2-46AC-A25D-9F7883853210}"/>
    <cellStyle name="Įprastas 5 4 8 5" xfId="6874" xr:uid="{0664BBA4-A14C-4174-A328-B2F291705481}"/>
    <cellStyle name="Įprastas 5 4 8 6" xfId="3418" xr:uid="{5A657D0E-D2A6-495A-B49B-5CC1578C11B6}"/>
    <cellStyle name="Įprastas 5 4 8_8 priedas" xfId="1118" xr:uid="{00000000-0005-0000-0000-000048040000}"/>
    <cellStyle name="Įprastas 5 4 9" xfId="480" xr:uid="{00000000-0005-0000-0000-000049040000}"/>
    <cellStyle name="Įprastas 5 4 9 2" xfId="2052" xr:uid="{57947466-B709-444B-9587-A8064565F6D7}"/>
    <cellStyle name="Įprastas 5 4 9 2 2" xfId="6084" xr:uid="{301D071F-821D-4DC9-B03E-F8ADCD9CB306}"/>
    <cellStyle name="Įprastas 5 4 9 2 3" xfId="7812" xr:uid="{AD0E9ED1-BEF7-443C-A19B-1408CB9DB18A}"/>
    <cellStyle name="Įprastas 5 4 9 2 4" xfId="4356" xr:uid="{7145AAE0-3527-41DA-9DD7-0EB5BACB4BF2}"/>
    <cellStyle name="Įprastas 5 4 9 2_8 priedas" xfId="10053" xr:uid="{169B30F8-46E4-41D7-BB2E-9815893F8AA0}"/>
    <cellStyle name="Įprastas 5 4 9 3" xfId="2628" xr:uid="{EB5BEDF3-82EE-42FA-BDE4-CCE4E9AB9A46}"/>
    <cellStyle name="Įprastas 5 4 9 3 2" xfId="5220" xr:uid="{9DA78980-952E-45C6-B794-23BDF2545D46}"/>
    <cellStyle name="Įprastas 5 4 9 3_8 priedas" xfId="10054" xr:uid="{01016118-C73B-4901-83FD-FF7ED80D63BF}"/>
    <cellStyle name="Įprastas 5 4 9 4" xfId="6948" xr:uid="{81B23561-8E5C-4856-B8BE-D297669D349E}"/>
    <cellStyle name="Įprastas 5 4 9 5" xfId="3492" xr:uid="{C4202F12-2486-4EB3-9C89-6F76792F7BC7}"/>
    <cellStyle name="Įprastas 5 4 9_8 priedas" xfId="10052" xr:uid="{7711ED09-2E39-452C-83A7-1F2EF251FC39}"/>
    <cellStyle name="Įprastas 5 4_8 priedas" xfId="31" xr:uid="{00000000-0005-0000-0000-00004A040000}"/>
    <cellStyle name="Įprastas 5 5" xfId="22" xr:uid="{00000000-0005-0000-0000-00004B040000}"/>
    <cellStyle name="Įprastas 5 5 10" xfId="2197" xr:uid="{5057F248-AA5D-4224-BAF2-7FAF2667D283}"/>
    <cellStyle name="Įprastas 5 5 10 2" xfId="4789" xr:uid="{B38E3C4A-1753-4F18-857D-7050309365B3}"/>
    <cellStyle name="Įprastas 5 5 10_8 priedas" xfId="10055" xr:uid="{EBC0DB7A-62D6-488D-ADD5-E6BB93CB7BFB}"/>
    <cellStyle name="Įprastas 5 5 11" xfId="6517" xr:uid="{121031BF-B23B-40E0-A948-FC4375B5B98B}"/>
    <cellStyle name="Įprastas 5 5 12" xfId="3061" xr:uid="{B2EE1FD3-8BB7-44A3-B83B-E17761E462B2}"/>
    <cellStyle name="Įprastas 5 5 2" xfId="392" xr:uid="{00000000-0005-0000-0000-00004C040000}"/>
    <cellStyle name="Įprastas 5 5 2 10" xfId="6875" xr:uid="{9CCEB0B1-8073-4EAB-9D42-5EEEBE822203}"/>
    <cellStyle name="Įprastas 5 5 2 11" xfId="3419" xr:uid="{44DDACC7-1DFF-4789-99BF-6F276B36961F}"/>
    <cellStyle name="Įprastas 5 5 2 2" xfId="393" xr:uid="{00000000-0005-0000-0000-00004D040000}"/>
    <cellStyle name="Įprastas 5 5 2 2 10" xfId="3420" xr:uid="{F1E61308-9651-4761-8957-7CB68EB6A1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 2 2" xfId="2053" xr:uid="{282EE9B8-A3F0-4B25-9DFC-CCFBAC647AA2}"/>
    <cellStyle name="Įprastas 5 5 2 2 2 2 2 2 2" xfId="6313" xr:uid="{0C935C16-A13A-4B9F-B916-371B5201BEFC}"/>
    <cellStyle name="Įprastas 5 5 2 2 2 2 2 2 3" xfId="8041" xr:uid="{5F4B843B-B5C7-4C70-A8A7-71B6EC8F36DC}"/>
    <cellStyle name="Įprastas 5 5 2 2 2 2 2 2 4" xfId="4585" xr:uid="{7518928F-6568-4D88-B76F-1C7678063D23}"/>
    <cellStyle name="Įprastas 5 5 2 2 2 2 2 2_8 priedas" xfId="10057" xr:uid="{2DD30604-751E-47E3-8CA4-BDF8307557D3}"/>
    <cellStyle name="Įprastas 5 5 2 2 2 2 2 3" xfId="2857" xr:uid="{F57D6D78-2A1D-4629-87A0-367D1ED683D1}"/>
    <cellStyle name="Įprastas 5 5 2 2 2 2 2 3 2" xfId="5449" xr:uid="{5B8D4FD4-2D47-4F28-B857-4723A2AD61E3}"/>
    <cellStyle name="Įprastas 5 5 2 2 2 2 2 3_8 priedas" xfId="10058" xr:uid="{8E48D2FB-219D-4C24-AC7B-9D0552157963}"/>
    <cellStyle name="Įprastas 5 5 2 2 2 2 2 4" xfId="7177" xr:uid="{D98D3E77-A25F-45F7-BD24-D1081CFF0DE7}"/>
    <cellStyle name="Įprastas 5 5 2 2 2 2 2 5" xfId="3721" xr:uid="{314D50EE-A6FA-4CC2-AB68-5C201C66872D}"/>
    <cellStyle name="Įprastas 5 5 2 2 2 2 2_8 priedas" xfId="10056" xr:uid="{4E352483-ABD8-40D6-9F36-312147C837B6}"/>
    <cellStyle name="Įprastas 5 5 2 2 2 2 3" xfId="2054" xr:uid="{5E2D4537-259D-4D97-A3EB-9FBEFF93DECD}"/>
    <cellStyle name="Įprastas 5 5 2 2 2 2 3 2" xfId="6014" xr:uid="{15C87D41-6EE6-4680-8155-6564D922DAAA}"/>
    <cellStyle name="Įprastas 5 5 2 2 2 2 3 3" xfId="7742" xr:uid="{54DE99FA-6B70-45D2-961F-9DBCA4A89BE4}"/>
    <cellStyle name="Įprastas 5 5 2 2 2 2 3 4" xfId="4286" xr:uid="{A9B7DD61-C653-4704-8348-E86AD088C54C}"/>
    <cellStyle name="Įprastas 5 5 2 2 2 2 3_8 priedas" xfId="10059" xr:uid="{024A03D2-4E4D-45C7-88CA-39BB363069F8}"/>
    <cellStyle name="Įprastas 5 5 2 2 2 2 4" xfId="2558" xr:uid="{AB7EA798-02D4-4ADC-90B2-6004B4AD775E}"/>
    <cellStyle name="Įprastas 5 5 2 2 2 2 4 2" xfId="5150" xr:uid="{51B120DA-10A4-4268-BE8F-5D129DFAA5AD}"/>
    <cellStyle name="Įprastas 5 5 2 2 2 2 4_8 priedas" xfId="10060" xr:uid="{E9D643E4-946F-455F-BC63-10AC7CD449FC}"/>
    <cellStyle name="Įprastas 5 5 2 2 2 2 5" xfId="6878" xr:uid="{5299803A-F662-42A6-B042-4A8688E7BB39}"/>
    <cellStyle name="Įprastas 5 5 2 2 2 2 6" xfId="3422" xr:uid="{A70CAC5F-CA91-4A5A-A1C9-B0A9353E113C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 2 2" xfId="2055" xr:uid="{D8F10BD9-F0DF-4463-B449-A6863384CDB4}"/>
    <cellStyle name="Įprastas 5 5 2 2 2 3 2 2 2" xfId="6457" xr:uid="{E5C02981-E7C9-48D9-B034-78671D4962C5}"/>
    <cellStyle name="Įprastas 5 5 2 2 2 3 2 2 3" xfId="8185" xr:uid="{CCA1D881-DF39-4D8B-8991-805C0CBF526B}"/>
    <cellStyle name="Įprastas 5 5 2 2 2 3 2 2 4" xfId="4729" xr:uid="{D8E6E74D-7B3C-45CA-95BE-9632320879FC}"/>
    <cellStyle name="Įprastas 5 5 2 2 2 3 2 2_8 priedas" xfId="10062" xr:uid="{9DC5E5BB-AFEC-44BC-BB1B-F9D2F3DD7E21}"/>
    <cellStyle name="Įprastas 5 5 2 2 2 3 2 3" xfId="3001" xr:uid="{AEA4508F-386D-4E81-9FDA-D13AC8C082E6}"/>
    <cellStyle name="Įprastas 5 5 2 2 2 3 2 3 2" xfId="5593" xr:uid="{77049228-F00F-4901-B204-9FAD9FC7AD77}"/>
    <cellStyle name="Įprastas 5 5 2 2 2 3 2 3_8 priedas" xfId="10063" xr:uid="{F2CA11EF-6325-40CB-A74B-D25BF5AA771A}"/>
    <cellStyle name="Įprastas 5 5 2 2 2 3 2 4" xfId="7321" xr:uid="{07B89046-073C-486E-BE7C-1141BF02FFA9}"/>
    <cellStyle name="Įprastas 5 5 2 2 2 3 2 5" xfId="3865" xr:uid="{4DA775D7-A127-4470-9C33-C7B534D09691}"/>
    <cellStyle name="Įprastas 5 5 2 2 2 3 2_8 priedas" xfId="10061" xr:uid="{D17CFAAA-96A0-48DA-972E-66AE21B6C077}"/>
    <cellStyle name="Įprastas 5 5 2 2 2 3 3" xfId="2056" xr:uid="{6BADB086-3972-48F6-8673-1282D13E1B15}"/>
    <cellStyle name="Įprastas 5 5 2 2 2 3 3 2" xfId="6015" xr:uid="{93AAE340-C107-47AB-A21D-CAADF317E8A6}"/>
    <cellStyle name="Įprastas 5 5 2 2 2 3 3 3" xfId="7743" xr:uid="{940EF7EE-BB05-4241-B9F0-C33760EACF04}"/>
    <cellStyle name="Įprastas 5 5 2 2 2 3 3 4" xfId="4287" xr:uid="{32CDA728-5E59-4451-8FCD-332EFEFEE66B}"/>
    <cellStyle name="Įprastas 5 5 2 2 2 3 3_8 priedas" xfId="10064" xr:uid="{C3B2D1DA-B16B-49C4-9377-DDD50BF601E2}"/>
    <cellStyle name="Įprastas 5 5 2 2 2 3 4" xfId="2559" xr:uid="{938B3944-F898-4824-83F9-A510DE8B6A85}"/>
    <cellStyle name="Įprastas 5 5 2 2 2 3 4 2" xfId="5151" xr:uid="{7AB46370-8073-4C01-BA0C-10280CC86F41}"/>
    <cellStyle name="Įprastas 5 5 2 2 2 3 4_8 priedas" xfId="10065" xr:uid="{9C964117-AA08-4580-A308-6C9D4226BAA4}"/>
    <cellStyle name="Įprastas 5 5 2 2 2 3 5" xfId="6879" xr:uid="{F8AEA771-1AA2-4DD8-9752-5ED0DCFDCD52}"/>
    <cellStyle name="Įprastas 5 5 2 2 2 3 6" xfId="3423" xr:uid="{BABE09E4-8EBA-46BF-8A05-DB5BAA483D3D}"/>
    <cellStyle name="Įprastas 5 5 2 2 2 3_8 priedas" xfId="1277" xr:uid="{00000000-0005-0000-0000-000054040000}"/>
    <cellStyle name="Įprastas 5 5 2 2 2 4" xfId="565" xr:uid="{00000000-0005-0000-0000-000055040000}"/>
    <cellStyle name="Įprastas 5 5 2 2 2 4 2" xfId="2057" xr:uid="{F6926941-EF14-4AD3-8535-86BABCEF535E}"/>
    <cellStyle name="Įprastas 5 5 2 2 2 4 2 2" xfId="6169" xr:uid="{917BDB51-ED32-448B-A10B-9E56434A93E3}"/>
    <cellStyle name="Įprastas 5 5 2 2 2 4 2 3" xfId="7897" xr:uid="{B21CFF92-54D7-49AB-A847-36BC8B86BD67}"/>
    <cellStyle name="Įprastas 5 5 2 2 2 4 2 4" xfId="4441" xr:uid="{5706A9E8-72FA-4A53-9141-9877CD8EFC73}"/>
    <cellStyle name="Įprastas 5 5 2 2 2 4 2_8 priedas" xfId="10067" xr:uid="{92B688C6-267C-4329-B9C4-54499AAF2B12}"/>
    <cellStyle name="Įprastas 5 5 2 2 2 4 3" xfId="2713" xr:uid="{14379744-449E-4885-9C2A-ADB87DD29BFE}"/>
    <cellStyle name="Įprastas 5 5 2 2 2 4 3 2" xfId="5305" xr:uid="{9C840FCF-6EAA-4207-A6AD-C484D6C9EDEC}"/>
    <cellStyle name="Įprastas 5 5 2 2 2 4 3_8 priedas" xfId="10068" xr:uid="{FEA32E76-40E1-48F3-9381-CD41CD8390DB}"/>
    <cellStyle name="Įprastas 5 5 2 2 2 4 4" xfId="7033" xr:uid="{17777AA6-EC8A-4609-818B-EF277013237E}"/>
    <cellStyle name="Įprastas 5 5 2 2 2 4 5" xfId="3577" xr:uid="{B9A128DE-6758-4497-9BE2-409E906F1004}"/>
    <cellStyle name="Įprastas 5 5 2 2 2 4_8 priedas" xfId="10066" xr:uid="{A438B794-F1BD-4F41-B520-25A432F8B84A}"/>
    <cellStyle name="Įprastas 5 5 2 2 2 5" xfId="2058" xr:uid="{C3F23238-D955-46E2-B3BD-EB9BE8738335}"/>
    <cellStyle name="Įprastas 5 5 2 2 2 5 2" xfId="6013" xr:uid="{6532F797-D7B1-479E-860A-16F9DC81A32E}"/>
    <cellStyle name="Įprastas 5 5 2 2 2 5 3" xfId="7741" xr:uid="{5DE1CE0F-EDF8-498E-B5C4-A18FA53CDBA7}"/>
    <cellStyle name="Įprastas 5 5 2 2 2 5 4" xfId="4285" xr:uid="{867EED3B-0C3F-4DF9-8AF1-C888FE69170A}"/>
    <cellStyle name="Įprastas 5 5 2 2 2 5_8 priedas" xfId="10069" xr:uid="{28D8B3FE-4801-44A2-A01D-217053F694DD}"/>
    <cellStyle name="Įprastas 5 5 2 2 2 6" xfId="2557" xr:uid="{43B8C1E9-4300-46A4-9FFD-4022F127ADA9}"/>
    <cellStyle name="Įprastas 5 5 2 2 2 6 2" xfId="5149" xr:uid="{229D245C-50C2-443E-BBD6-6B4141369B59}"/>
    <cellStyle name="Įprastas 5 5 2 2 2 6_8 priedas" xfId="10070" xr:uid="{1F72E077-2203-4489-8C60-84FB11DBF885}"/>
    <cellStyle name="Įprastas 5 5 2 2 2 7" xfId="6877" xr:uid="{0BCBEAE8-C17D-4DEF-84E2-526A4EDFF15F}"/>
    <cellStyle name="Įprastas 5 5 2 2 2 8" xfId="3421" xr:uid="{A2051E11-2E6E-42B6-BDD1-23188CDAEF8C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 2 2" xfId="2059" xr:uid="{1DE0C2D7-90B6-4BAD-A03A-7C778BA941A1}"/>
    <cellStyle name="Įprastas 5 5 2 2 3 2 2 2 2" xfId="6361" xr:uid="{9A6D648A-3E81-4D4F-BD94-515A8DCFF480}"/>
    <cellStyle name="Įprastas 5 5 2 2 3 2 2 2 3" xfId="8089" xr:uid="{2C5AA4DD-1CA8-4569-875F-9F3D13607BA4}"/>
    <cellStyle name="Įprastas 5 5 2 2 3 2 2 2 4" xfId="4633" xr:uid="{49E09DB6-6B0D-4AD6-B065-9587C02DFDEF}"/>
    <cellStyle name="Įprastas 5 5 2 2 3 2 2 2_8 priedas" xfId="10072" xr:uid="{23389A62-BBFD-4CDC-B381-621D46607C2A}"/>
    <cellStyle name="Įprastas 5 5 2 2 3 2 2 3" xfId="2905" xr:uid="{8DEF43B4-5F86-4217-8D2B-77EDA5895337}"/>
    <cellStyle name="Įprastas 5 5 2 2 3 2 2 3 2" xfId="5497" xr:uid="{4D2EAD5D-6A2E-4FFA-AE09-3855515D1B2F}"/>
    <cellStyle name="Įprastas 5 5 2 2 3 2 2 3_8 priedas" xfId="10073" xr:uid="{ACC3EFD8-F6C4-4C4C-B2D8-16670C8E7C1A}"/>
    <cellStyle name="Įprastas 5 5 2 2 3 2 2 4" xfId="7225" xr:uid="{C04CAA50-3449-4829-AE3B-9D73391B44DF}"/>
    <cellStyle name="Įprastas 5 5 2 2 3 2 2 5" xfId="3769" xr:uid="{759A6763-DC5F-4D87-AA47-8C774B5C1962}"/>
    <cellStyle name="Įprastas 5 5 2 2 3 2 2_8 priedas" xfId="10071" xr:uid="{47824C09-C74B-4A81-82DE-D90439196CDB}"/>
    <cellStyle name="Įprastas 5 5 2 2 3 2 3" xfId="2060" xr:uid="{315A77A4-7B45-42C3-8D95-EF7691605DFB}"/>
    <cellStyle name="Įprastas 5 5 2 2 3 2 3 2" xfId="6017" xr:uid="{114EC4DA-7A2A-45BB-B52C-BF2FF193D394}"/>
    <cellStyle name="Įprastas 5 5 2 2 3 2 3 3" xfId="7745" xr:uid="{0ACF9DF9-18EB-4B8A-B76E-CCA6693663BA}"/>
    <cellStyle name="Įprastas 5 5 2 2 3 2 3 4" xfId="4289" xr:uid="{2650B920-F587-4845-A43C-1E9D8A6FAFDD}"/>
    <cellStyle name="Įprastas 5 5 2 2 3 2 3_8 priedas" xfId="10074" xr:uid="{4E483E7D-BDA1-48BA-9F29-BEE233695C9A}"/>
    <cellStyle name="Įprastas 5 5 2 2 3 2 4" xfId="2561" xr:uid="{E8AC1BF7-5C71-4AE3-B03F-824AEACFA76D}"/>
    <cellStyle name="Įprastas 5 5 2 2 3 2 4 2" xfId="5153" xr:uid="{2CFDB9EB-87C6-4007-8E25-F888F94A393C}"/>
    <cellStyle name="Įprastas 5 5 2 2 3 2 4_8 priedas" xfId="10075" xr:uid="{3E123D7F-F1A4-4AE1-886F-E7BDF25750B8}"/>
    <cellStyle name="Įprastas 5 5 2 2 3 2 5" xfId="6881" xr:uid="{1419F332-EA7A-4515-A380-8054171124EB}"/>
    <cellStyle name="Įprastas 5 5 2 2 3 2 6" xfId="3425" xr:uid="{0C66EA47-9028-41DF-B28F-1D3F2ECEDFD1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 2 2" xfId="2061" xr:uid="{7E2ECBBA-157C-4CEE-A93B-477BB674BB6C}"/>
    <cellStyle name="Įprastas 5 5 2 2 3 3 2 2 2" xfId="6505" xr:uid="{EEF2188B-4A41-48C8-AA1F-06708E697267}"/>
    <cellStyle name="Įprastas 5 5 2 2 3 3 2 2 3" xfId="8233" xr:uid="{A0152A58-3B4E-447B-8EF7-B2DEDEF92490}"/>
    <cellStyle name="Įprastas 5 5 2 2 3 3 2 2 4" xfId="4777" xr:uid="{675A9201-128D-426A-B49B-F103D6CC9EB5}"/>
    <cellStyle name="Įprastas 5 5 2 2 3 3 2 2_8 priedas" xfId="10077" xr:uid="{F2923AA2-CE6A-4A67-9B21-F1F0525DC34A}"/>
    <cellStyle name="Įprastas 5 5 2 2 3 3 2 3" xfId="3049" xr:uid="{4D1D9380-E94F-4637-BD21-A0013D414C93}"/>
    <cellStyle name="Įprastas 5 5 2 2 3 3 2 3 2" xfId="5641" xr:uid="{65E65340-02E3-44B3-BE9C-C7D2EF65A68A}"/>
    <cellStyle name="Įprastas 5 5 2 2 3 3 2 3_8 priedas" xfId="10078" xr:uid="{CF8B4716-4D84-45C9-ADC9-07855FE3D4D7}"/>
    <cellStyle name="Įprastas 5 5 2 2 3 3 2 4" xfId="7369" xr:uid="{BC412D47-0CCB-42A6-AF38-9C72847A1AA0}"/>
    <cellStyle name="Įprastas 5 5 2 2 3 3 2 5" xfId="3913" xr:uid="{15F9A9FD-43E7-40B6-A17E-5542442B254F}"/>
    <cellStyle name="Įprastas 5 5 2 2 3 3 2_8 priedas" xfId="10076" xr:uid="{C746F6D0-0877-464E-8AD8-3D2DE368A935}"/>
    <cellStyle name="Įprastas 5 5 2 2 3 3 3" xfId="2062" xr:uid="{E507838B-3D2C-4A5D-AFE0-AE68F8B5AD66}"/>
    <cellStyle name="Įprastas 5 5 2 2 3 3 3 2" xfId="6018" xr:uid="{CD6E5B42-3AEE-49C7-8D7D-3EEC4A4666F6}"/>
    <cellStyle name="Įprastas 5 5 2 2 3 3 3 3" xfId="7746" xr:uid="{CC72F438-2BF4-4B8C-8C38-9465DC1B2506}"/>
    <cellStyle name="Įprastas 5 5 2 2 3 3 3 4" xfId="4290" xr:uid="{39EA9968-47C8-48E6-AE72-D012B0CBD8EF}"/>
    <cellStyle name="Įprastas 5 5 2 2 3 3 3_8 priedas" xfId="10079" xr:uid="{A07DF41D-1799-4B7E-AA55-0CAE80E9F597}"/>
    <cellStyle name="Įprastas 5 5 2 2 3 3 4" xfId="2562" xr:uid="{C2C98CFB-A2A8-487C-8212-5734B5B5F8EC}"/>
    <cellStyle name="Įprastas 5 5 2 2 3 3 4 2" xfId="5154" xr:uid="{EC344430-74F3-47EE-8E15-DA0CBF8A712D}"/>
    <cellStyle name="Įprastas 5 5 2 2 3 3 4_8 priedas" xfId="10080" xr:uid="{8C037C25-BE41-4A3E-9984-4565888FA016}"/>
    <cellStyle name="Įprastas 5 5 2 2 3 3 5" xfId="6882" xr:uid="{CCB4C1D9-7DA6-411E-97E5-99C8AF7CE750}"/>
    <cellStyle name="Įprastas 5 5 2 2 3 3 6" xfId="3426" xr:uid="{5E08F13F-B7F7-4F85-975E-3383E819B739}"/>
    <cellStyle name="Įprastas 5 5 2 2 3 3_8 priedas" xfId="964" xr:uid="{00000000-0005-0000-0000-00005D040000}"/>
    <cellStyle name="Įprastas 5 5 2 2 3 4" xfId="613" xr:uid="{00000000-0005-0000-0000-00005E040000}"/>
    <cellStyle name="Įprastas 5 5 2 2 3 4 2" xfId="2063" xr:uid="{73566FE5-7DFC-4DAD-976A-4E7A4257DB7D}"/>
    <cellStyle name="Įprastas 5 5 2 2 3 4 2 2" xfId="6217" xr:uid="{0E22DC5F-9F3F-4CE7-8D08-D28DC628E62C}"/>
    <cellStyle name="Įprastas 5 5 2 2 3 4 2 3" xfId="7945" xr:uid="{92C0FA09-B657-4461-A75E-A4A4993B5D33}"/>
    <cellStyle name="Įprastas 5 5 2 2 3 4 2 4" xfId="4489" xr:uid="{B07C089F-9D47-4EFF-8B93-0745F309A2FD}"/>
    <cellStyle name="Įprastas 5 5 2 2 3 4 2_8 priedas" xfId="10082" xr:uid="{E01ECE0E-42F6-496A-BBE9-7A73581FC1B6}"/>
    <cellStyle name="Įprastas 5 5 2 2 3 4 3" xfId="2761" xr:uid="{C8EF78BC-A2F4-4BC7-8067-3FBDEA204B18}"/>
    <cellStyle name="Įprastas 5 5 2 2 3 4 3 2" xfId="5353" xr:uid="{EC283927-44A5-4C4B-9689-69C0D4495E4B}"/>
    <cellStyle name="Įprastas 5 5 2 2 3 4 3_8 priedas" xfId="10083" xr:uid="{46102C7B-28C2-435B-B1AC-7D6BCAD1D92D}"/>
    <cellStyle name="Įprastas 5 5 2 2 3 4 4" xfId="7081" xr:uid="{C4E22698-0C24-451C-B11E-6A686D962D84}"/>
    <cellStyle name="Įprastas 5 5 2 2 3 4 5" xfId="3625" xr:uid="{C6126C54-13AA-4A89-BCED-9E597D16DC6D}"/>
    <cellStyle name="Įprastas 5 5 2 2 3 4_8 priedas" xfId="10081" xr:uid="{B37D17C7-3ACF-4B0C-89B9-C7536BF7B80A}"/>
    <cellStyle name="Įprastas 5 5 2 2 3 5" xfId="2064" xr:uid="{F858B0D3-2F40-48E3-893A-93E94D06DE0F}"/>
    <cellStyle name="Įprastas 5 5 2 2 3 5 2" xfId="6016" xr:uid="{980FBF8C-0E25-412C-AB30-7992D1634C5F}"/>
    <cellStyle name="Įprastas 5 5 2 2 3 5 3" xfId="7744" xr:uid="{C85C21B9-5FF3-43CA-A537-30C91A2FD750}"/>
    <cellStyle name="Įprastas 5 5 2 2 3 5 4" xfId="4288" xr:uid="{28A72F43-1575-4496-92E1-2095E66D8956}"/>
    <cellStyle name="Įprastas 5 5 2 2 3 5_8 priedas" xfId="10084" xr:uid="{D63FCE3E-0D5D-4D58-9176-DADB10C9205C}"/>
    <cellStyle name="Įprastas 5 5 2 2 3 6" xfId="2560" xr:uid="{26E283ED-047C-4580-BCD6-11CD7060692F}"/>
    <cellStyle name="Įprastas 5 5 2 2 3 6 2" xfId="5152" xr:uid="{51655E2D-F5E1-46AC-A2A3-6C4F94F7268C}"/>
    <cellStyle name="Įprastas 5 5 2 2 3 6_8 priedas" xfId="10085" xr:uid="{65335F30-40C0-49FF-94DA-28C437F0B578}"/>
    <cellStyle name="Įprastas 5 5 2 2 3 7" xfId="6880" xr:uid="{0B37DD7C-7156-4BFB-8651-5FE64C0D733C}"/>
    <cellStyle name="Įprastas 5 5 2 2 3 8" xfId="3424" xr:uid="{A1693086-AC7F-4779-9B9C-7CAAA7B97BB5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 2 2" xfId="2065" xr:uid="{00A015E1-3890-47CB-8537-D650A55D0B61}"/>
    <cellStyle name="Įprastas 5 5 2 2 4 2 2 2" xfId="6265" xr:uid="{9ECA9613-7BFD-4BE7-B305-E3FAA8216925}"/>
    <cellStyle name="Įprastas 5 5 2 2 4 2 2 3" xfId="7993" xr:uid="{D41FDFAD-A17F-4A43-AD0B-DF9A661926DE}"/>
    <cellStyle name="Įprastas 5 5 2 2 4 2 2 4" xfId="4537" xr:uid="{B5494824-00FC-480F-9AA0-682B7F3D8EDE}"/>
    <cellStyle name="Įprastas 5 5 2 2 4 2 2_8 priedas" xfId="10087" xr:uid="{7A125DF7-BF0D-41DB-B770-4F989BD5D90E}"/>
    <cellStyle name="Įprastas 5 5 2 2 4 2 3" xfId="2809" xr:uid="{23EF3568-B64A-411A-B445-42C5E3263973}"/>
    <cellStyle name="Įprastas 5 5 2 2 4 2 3 2" xfId="5401" xr:uid="{97E64D2F-7E26-4C42-9A5B-F43000382D27}"/>
    <cellStyle name="Įprastas 5 5 2 2 4 2 3_8 priedas" xfId="10088" xr:uid="{4414B544-7D20-4095-87BE-FFB3203BDDED}"/>
    <cellStyle name="Įprastas 5 5 2 2 4 2 4" xfId="7129" xr:uid="{EB86213F-4F96-4203-8BD9-DDB158814A41}"/>
    <cellStyle name="Įprastas 5 5 2 2 4 2 5" xfId="3673" xr:uid="{267BD697-3D54-4FF2-BD3C-B23225B5DAFC}"/>
    <cellStyle name="Įprastas 5 5 2 2 4 2_8 priedas" xfId="10086" xr:uid="{21A53B33-E09E-4EAB-AD4D-2FAEF064009D}"/>
    <cellStyle name="Įprastas 5 5 2 2 4 3" xfId="2066" xr:uid="{486E306F-3F22-41E2-B0F8-B877FA43D3BE}"/>
    <cellStyle name="Įprastas 5 5 2 2 4 3 2" xfId="6019" xr:uid="{0149941C-FDB8-4EB8-942D-636CF80645D0}"/>
    <cellStyle name="Įprastas 5 5 2 2 4 3 3" xfId="7747" xr:uid="{107AD10F-3283-4706-BBB7-1680DCBE902A}"/>
    <cellStyle name="Įprastas 5 5 2 2 4 3 4" xfId="4291" xr:uid="{FF054459-5AEB-4E90-A991-CE236F501B73}"/>
    <cellStyle name="Įprastas 5 5 2 2 4 3_8 priedas" xfId="10089" xr:uid="{EC40645A-00CC-4141-96F5-8CC8F6DB8067}"/>
    <cellStyle name="Įprastas 5 5 2 2 4 4" xfId="2563" xr:uid="{C2882ED7-A244-4A8A-AB90-3695D97726F5}"/>
    <cellStyle name="Įprastas 5 5 2 2 4 4 2" xfId="5155" xr:uid="{9F51862F-A0B2-43A8-91C2-8E2EC03A6BB1}"/>
    <cellStyle name="Įprastas 5 5 2 2 4 4_8 priedas" xfId="10090" xr:uid="{5DEA7555-A801-4C77-B987-FA9F15801BFC}"/>
    <cellStyle name="Įprastas 5 5 2 2 4 5" xfId="6883" xr:uid="{5C5C3797-267F-45B6-94ED-4A8B68398FD5}"/>
    <cellStyle name="Įprastas 5 5 2 2 4 6" xfId="3427" xr:uid="{2C63EF8A-3191-43F4-9B04-D722088C7B2D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 2 2" xfId="2067" xr:uid="{9B5D6AE9-36BD-4DA3-AD42-F875BCC8ACC6}"/>
    <cellStyle name="Įprastas 5 5 2 2 5 2 2 2" xfId="6409" xr:uid="{E997AB92-ED2B-4276-8EA3-4A266B67CD01}"/>
    <cellStyle name="Įprastas 5 5 2 2 5 2 2 3" xfId="8137" xr:uid="{1DA5C8ED-5656-4678-AD12-2FEF597B48DF}"/>
    <cellStyle name="Įprastas 5 5 2 2 5 2 2 4" xfId="4681" xr:uid="{8C31FD79-8356-41F0-B6F8-A4B7658BB4AD}"/>
    <cellStyle name="Įprastas 5 5 2 2 5 2 2_8 priedas" xfId="10092" xr:uid="{3CD1B096-DF19-4B06-B910-92FFA87C0A95}"/>
    <cellStyle name="Įprastas 5 5 2 2 5 2 3" xfId="2953" xr:uid="{CDDE77CD-9E04-423B-9F6E-9FCABD39E20C}"/>
    <cellStyle name="Įprastas 5 5 2 2 5 2 3 2" xfId="5545" xr:uid="{7B1257F4-A122-45C1-A230-83915B51C466}"/>
    <cellStyle name="Įprastas 5 5 2 2 5 2 3_8 priedas" xfId="10093" xr:uid="{C22DF1ED-B0EC-4FC5-9D1C-79CF4F83D30D}"/>
    <cellStyle name="Įprastas 5 5 2 2 5 2 4" xfId="7273" xr:uid="{FA59496F-F7A1-4303-9A12-BF7CD7F6BBC4}"/>
    <cellStyle name="Įprastas 5 5 2 2 5 2 5" xfId="3817" xr:uid="{D3C3BA80-4102-499E-B6C4-64F7CBFE1DF5}"/>
    <cellStyle name="Įprastas 5 5 2 2 5 2_8 priedas" xfId="10091" xr:uid="{86102A9D-4289-4641-8B1D-7BA80269AE3B}"/>
    <cellStyle name="Įprastas 5 5 2 2 5 3" xfId="2068" xr:uid="{FA8FCDED-09B2-4665-909E-46B2F7186454}"/>
    <cellStyle name="Įprastas 5 5 2 2 5 3 2" xfId="6020" xr:uid="{D13E7C09-256E-4832-8039-488D9AB224A3}"/>
    <cellStyle name="Įprastas 5 5 2 2 5 3 3" xfId="7748" xr:uid="{C3D2511B-3832-4EB3-BC69-49E4E72FC95D}"/>
    <cellStyle name="Įprastas 5 5 2 2 5 3 4" xfId="4292" xr:uid="{D85040DC-76FD-4F50-A0BD-A63C65E93707}"/>
    <cellStyle name="Įprastas 5 5 2 2 5 3_8 priedas" xfId="10094" xr:uid="{87DBBAC4-EB00-41BC-A7D3-FA1DE9BA53D5}"/>
    <cellStyle name="Įprastas 5 5 2 2 5 4" xfId="2564" xr:uid="{DCDA639C-C826-4D1A-A678-C14C61882C14}"/>
    <cellStyle name="Įprastas 5 5 2 2 5 4 2" xfId="5156" xr:uid="{9C616619-B5F0-408D-B643-4FDCA0921BFD}"/>
    <cellStyle name="Įprastas 5 5 2 2 5 4_8 priedas" xfId="10095" xr:uid="{A3E6FA28-B945-4D53-B1EE-8C4E9121BCB1}"/>
    <cellStyle name="Įprastas 5 5 2 2 5 5" xfId="6884" xr:uid="{467E3463-4132-423C-8E24-2518CD974D4A}"/>
    <cellStyle name="Įprastas 5 5 2 2 5 6" xfId="3428" xr:uid="{653960E8-F07A-413A-A285-03860154C6B3}"/>
    <cellStyle name="Įprastas 5 5 2 2 5_8 priedas" xfId="918" xr:uid="{00000000-0005-0000-0000-000065040000}"/>
    <cellStyle name="Įprastas 5 5 2 2 6" xfId="517" xr:uid="{00000000-0005-0000-0000-000066040000}"/>
    <cellStyle name="Įprastas 5 5 2 2 6 2" xfId="2069" xr:uid="{7E8A977F-DBAA-4FC6-9A4D-9E0EE6B0697D}"/>
    <cellStyle name="Įprastas 5 5 2 2 6 2 2" xfId="6121" xr:uid="{A1378422-109F-481F-91C3-D3CC4AE2CBD8}"/>
    <cellStyle name="Įprastas 5 5 2 2 6 2 3" xfId="7849" xr:uid="{4BAFAC07-93CD-4036-A5DD-43B020A2FFC7}"/>
    <cellStyle name="Įprastas 5 5 2 2 6 2 4" xfId="4393" xr:uid="{EF7E6501-D0D1-4D8D-8ADB-BAA82974A604}"/>
    <cellStyle name="Įprastas 5 5 2 2 6 2_8 priedas" xfId="10097" xr:uid="{DB71C77B-CE1E-485D-8B28-B83698444F4E}"/>
    <cellStyle name="Įprastas 5 5 2 2 6 3" xfId="2665" xr:uid="{C501BAD8-D837-4D7A-B19C-D677D23E9E6D}"/>
    <cellStyle name="Įprastas 5 5 2 2 6 3 2" xfId="5257" xr:uid="{02B96520-3026-4832-87BC-F0379D760A59}"/>
    <cellStyle name="Įprastas 5 5 2 2 6 3_8 priedas" xfId="10098" xr:uid="{3211D870-210D-4330-80E1-B22854ED8961}"/>
    <cellStyle name="Įprastas 5 5 2 2 6 4" xfId="6985" xr:uid="{D7A7BA02-4BC3-4908-A3EF-6751EC008F75}"/>
    <cellStyle name="Įprastas 5 5 2 2 6 5" xfId="3529" xr:uid="{6ACDF29B-7A9E-42B9-A28E-C294E19DCEE0}"/>
    <cellStyle name="Įprastas 5 5 2 2 6_8 priedas" xfId="10096" xr:uid="{F0226F36-20D6-4B20-8214-2E2840357ADA}"/>
    <cellStyle name="Įprastas 5 5 2 2 7" xfId="2070" xr:uid="{B57341C9-DDF5-4CD2-A5B1-2D32BCA5A751}"/>
    <cellStyle name="Įprastas 5 5 2 2 7 2" xfId="6012" xr:uid="{AA21A00D-1247-4B6D-B814-71FEF55AC961}"/>
    <cellStyle name="Įprastas 5 5 2 2 7 3" xfId="7740" xr:uid="{AE0A4244-13E7-433D-A9E3-5624554A12C6}"/>
    <cellStyle name="Įprastas 5 5 2 2 7 4" xfId="4284" xr:uid="{DE95D666-D09A-4C0F-BAAE-666230752577}"/>
    <cellStyle name="Įprastas 5 5 2 2 7_8 priedas" xfId="10099" xr:uid="{1A49149E-8EF6-40A5-A46F-0C670E08E216}"/>
    <cellStyle name="Įprastas 5 5 2 2 8" xfId="2556" xr:uid="{1A48FE98-D4E9-403C-BFF1-0E71349F71C4}"/>
    <cellStyle name="Įprastas 5 5 2 2 8 2" xfId="5148" xr:uid="{B4829660-89FC-4534-B72F-6C2121DAE304}"/>
    <cellStyle name="Įprastas 5 5 2 2 8_8 priedas" xfId="10100" xr:uid="{D4F452F9-8F17-4067-B436-60CB5D698909}"/>
    <cellStyle name="Įprastas 5 5 2 2 9" xfId="6876" xr:uid="{C45EE23E-199F-43CE-9EF5-302A9B76DE42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 2 2" xfId="2071" xr:uid="{383F8548-EDB1-48DD-88E9-0A9B3A6A361E}"/>
    <cellStyle name="Įprastas 5 5 2 3 2 2 2 2" xfId="6289" xr:uid="{17E98517-9D20-460A-93F3-DFA272F65C89}"/>
    <cellStyle name="Įprastas 5 5 2 3 2 2 2 3" xfId="8017" xr:uid="{ADE72FA7-4C82-49AB-8C38-440257C4704A}"/>
    <cellStyle name="Įprastas 5 5 2 3 2 2 2 4" xfId="4561" xr:uid="{A3F7AAC3-23F9-4F6F-A704-DC871A29FC16}"/>
    <cellStyle name="Įprastas 5 5 2 3 2 2 2_8 priedas" xfId="10102" xr:uid="{D0DC8473-2F27-4653-8ADA-24641BB45A53}"/>
    <cellStyle name="Įprastas 5 5 2 3 2 2 3" xfId="2833" xr:uid="{B15B1BC4-962D-4A31-A005-1CA7BF94F714}"/>
    <cellStyle name="Įprastas 5 5 2 3 2 2 3 2" xfId="5425" xr:uid="{E2BB8D8C-94B9-4074-AEE0-026D37925C28}"/>
    <cellStyle name="Įprastas 5 5 2 3 2 2 3_8 priedas" xfId="10103" xr:uid="{42EF3E1A-222C-411F-B972-98915CAAE874}"/>
    <cellStyle name="Įprastas 5 5 2 3 2 2 4" xfId="7153" xr:uid="{E68B34A3-97CB-467F-9C84-AA6935107041}"/>
    <cellStyle name="Įprastas 5 5 2 3 2 2 5" xfId="3697" xr:uid="{6D279421-EFD4-45AF-B358-C7D5972FB38E}"/>
    <cellStyle name="Įprastas 5 5 2 3 2 2_8 priedas" xfId="10101" xr:uid="{1EB113B5-CEAD-4D9F-86C1-3B02E7FCA99E}"/>
    <cellStyle name="Įprastas 5 5 2 3 2 3" xfId="2072" xr:uid="{966F05AA-DF3E-425B-BA00-E19B250440FB}"/>
    <cellStyle name="Įprastas 5 5 2 3 2 3 2" xfId="6022" xr:uid="{A28EBDCC-2CBC-453D-87F3-032294841041}"/>
    <cellStyle name="Įprastas 5 5 2 3 2 3 3" xfId="7750" xr:uid="{C674339E-24DF-41E4-8EB0-079E1D6B33B8}"/>
    <cellStyle name="Įprastas 5 5 2 3 2 3 4" xfId="4294" xr:uid="{F1EE4207-1F56-4C67-9B55-104C8D5486CE}"/>
    <cellStyle name="Įprastas 5 5 2 3 2 3_8 priedas" xfId="10104" xr:uid="{D6BB891E-55D6-4740-B655-70B3D57DE0A6}"/>
    <cellStyle name="Įprastas 5 5 2 3 2 4" xfId="2566" xr:uid="{338CB172-89F2-4320-B9FD-EA978099BF90}"/>
    <cellStyle name="Įprastas 5 5 2 3 2 4 2" xfId="5158" xr:uid="{44B7B07C-5C3D-4C9A-8929-007F1D6F3D4A}"/>
    <cellStyle name="Įprastas 5 5 2 3 2 4_8 priedas" xfId="10105" xr:uid="{F52304E2-A050-4F68-9CB9-2701244BF9E9}"/>
    <cellStyle name="Įprastas 5 5 2 3 2 5" xfId="6886" xr:uid="{B7364062-0E8B-4272-971C-0485472C57C7}"/>
    <cellStyle name="Įprastas 5 5 2 3 2 6" xfId="3430" xr:uid="{8A51D670-3372-4084-B891-6C40414B1E29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 2 2" xfId="2073" xr:uid="{CA0CD155-A60E-41E8-B13B-5D7CDEA274B2}"/>
    <cellStyle name="Įprastas 5 5 2 3 3 2 2 2" xfId="6433" xr:uid="{F365DB50-9842-4C8B-AFCA-4B2E40FD1627}"/>
    <cellStyle name="Įprastas 5 5 2 3 3 2 2 3" xfId="8161" xr:uid="{F17642BF-1FEE-4060-BFBD-191A575368AC}"/>
    <cellStyle name="Įprastas 5 5 2 3 3 2 2 4" xfId="4705" xr:uid="{E0C96134-3A15-4A8E-A378-FB666D9F7D88}"/>
    <cellStyle name="Įprastas 5 5 2 3 3 2 2_8 priedas" xfId="10107" xr:uid="{82FF6273-17F4-430D-8BE5-609C7842B96D}"/>
    <cellStyle name="Įprastas 5 5 2 3 3 2 3" xfId="2977" xr:uid="{CDD8877F-A576-4588-8D2F-E7A8F54C0640}"/>
    <cellStyle name="Įprastas 5 5 2 3 3 2 3 2" xfId="5569" xr:uid="{3D7C69C7-974A-4047-8FB2-5BFB36F506DB}"/>
    <cellStyle name="Įprastas 5 5 2 3 3 2 3_8 priedas" xfId="10108" xr:uid="{2926A8D1-61AB-42D0-A550-BC8D7B6EFFFA}"/>
    <cellStyle name="Įprastas 5 5 2 3 3 2 4" xfId="7297" xr:uid="{63676EDD-BC67-4F38-A382-60C59F354756}"/>
    <cellStyle name="Įprastas 5 5 2 3 3 2 5" xfId="3841" xr:uid="{E113020C-45CE-4C6C-9D0C-2A68C1567F1B}"/>
    <cellStyle name="Įprastas 5 5 2 3 3 2_8 priedas" xfId="10106" xr:uid="{B5D1CF52-ED66-4AA4-8988-991A8DA3E43F}"/>
    <cellStyle name="Įprastas 5 5 2 3 3 3" xfId="2074" xr:uid="{AF4BF807-6CA8-44D9-B65F-5D3386E91F3E}"/>
    <cellStyle name="Įprastas 5 5 2 3 3 3 2" xfId="6023" xr:uid="{27988363-FEFB-43F1-8FBC-E28468772921}"/>
    <cellStyle name="Įprastas 5 5 2 3 3 3 3" xfId="7751" xr:uid="{A2F0995F-B61B-4E62-B574-859C2E2F1699}"/>
    <cellStyle name="Įprastas 5 5 2 3 3 3 4" xfId="4295" xr:uid="{8176D49F-DC29-4AFA-B37F-BEB4636C2ED6}"/>
    <cellStyle name="Įprastas 5 5 2 3 3 3_8 priedas" xfId="10109" xr:uid="{0D74B130-AD65-436C-B36F-7C61FE7E4B39}"/>
    <cellStyle name="Įprastas 5 5 2 3 3 4" xfId="2567" xr:uid="{A9A07A85-0CB7-4E60-90D7-2B005361854E}"/>
    <cellStyle name="Įprastas 5 5 2 3 3 4 2" xfId="5159" xr:uid="{663F38E4-5E1B-4A4B-80D8-67B4BF5EA5E8}"/>
    <cellStyle name="Įprastas 5 5 2 3 3 4_8 priedas" xfId="10110" xr:uid="{9F444267-B5AD-4608-8288-60DCB101C816}"/>
    <cellStyle name="Įprastas 5 5 2 3 3 5" xfId="6887" xr:uid="{476CC09F-68C1-4D1D-AA8F-58914C3D1ECA}"/>
    <cellStyle name="Įprastas 5 5 2 3 3 6" xfId="3431" xr:uid="{94BC21D0-71DE-4DF7-BE27-5D0C367C61BF}"/>
    <cellStyle name="Įprastas 5 5 2 3 3_8 priedas" xfId="1190" xr:uid="{00000000-0005-0000-0000-00006E040000}"/>
    <cellStyle name="Įprastas 5 5 2 3 4" xfId="541" xr:uid="{00000000-0005-0000-0000-00006F040000}"/>
    <cellStyle name="Įprastas 5 5 2 3 4 2" xfId="2075" xr:uid="{DE850220-F119-413B-991D-AA7E737EAE11}"/>
    <cellStyle name="Įprastas 5 5 2 3 4 2 2" xfId="6145" xr:uid="{936B3743-028D-4193-9678-17F47074DFC0}"/>
    <cellStyle name="Įprastas 5 5 2 3 4 2 3" xfId="7873" xr:uid="{5A28C06E-0FB0-46CB-9BF9-C83A1D01D251}"/>
    <cellStyle name="Įprastas 5 5 2 3 4 2 4" xfId="4417" xr:uid="{0DBF6CC8-A31C-4833-B9A2-7E3B4338ED78}"/>
    <cellStyle name="Įprastas 5 5 2 3 4 2_8 priedas" xfId="10112" xr:uid="{58B4478E-25F3-4FA7-B613-01CB34465C4F}"/>
    <cellStyle name="Įprastas 5 5 2 3 4 3" xfId="2689" xr:uid="{A0E6C4CA-A114-4E0B-A76E-D4CBB46DAC87}"/>
    <cellStyle name="Įprastas 5 5 2 3 4 3 2" xfId="5281" xr:uid="{A868A40D-DD79-4D9E-8CA6-1482DD1D62E6}"/>
    <cellStyle name="Įprastas 5 5 2 3 4 3_8 priedas" xfId="10113" xr:uid="{33C0FC1A-C05E-4C2B-8155-FD065303827D}"/>
    <cellStyle name="Įprastas 5 5 2 3 4 4" xfId="7009" xr:uid="{04202B9C-E590-4708-8AC8-7FB10E0C5F0D}"/>
    <cellStyle name="Įprastas 5 5 2 3 4 5" xfId="3553" xr:uid="{DCBEB5A0-6187-4489-BEE7-478EA9A600D9}"/>
    <cellStyle name="Įprastas 5 5 2 3 4_8 priedas" xfId="10111" xr:uid="{E413466F-7283-439C-8DFF-40F95F2CE8C2}"/>
    <cellStyle name="Įprastas 5 5 2 3 5" xfId="2076" xr:uid="{253EE8B7-3678-4CE2-AADA-1D4825B22ED9}"/>
    <cellStyle name="Įprastas 5 5 2 3 5 2" xfId="6021" xr:uid="{5CB8B17C-9509-4E31-A489-75C2C0A9ABDD}"/>
    <cellStyle name="Įprastas 5 5 2 3 5 3" xfId="7749" xr:uid="{A47DFD0A-D0F2-4B76-8CCF-3910D4D70B74}"/>
    <cellStyle name="Įprastas 5 5 2 3 5 4" xfId="4293" xr:uid="{51B5F2B2-9B5C-41CD-BAEB-10F537080C43}"/>
    <cellStyle name="Įprastas 5 5 2 3 5_8 priedas" xfId="10114" xr:uid="{B68F44DA-5D15-4B55-83D3-5E1943D01FD0}"/>
    <cellStyle name="Įprastas 5 5 2 3 6" xfId="2565" xr:uid="{059B5DD5-C50B-4A84-A73E-1AE58022BC06}"/>
    <cellStyle name="Įprastas 5 5 2 3 6 2" xfId="5157" xr:uid="{F51CF3DB-0239-4FEA-BB2C-C35FC8628F84}"/>
    <cellStyle name="Įprastas 5 5 2 3 6_8 priedas" xfId="10115" xr:uid="{CB30ED81-12AF-4E8B-8D33-0979C9C6328B}"/>
    <cellStyle name="Įprastas 5 5 2 3 7" xfId="6885" xr:uid="{25CEE4B6-B6F1-44AB-8B2C-EFED3A176CD8}"/>
    <cellStyle name="Įprastas 5 5 2 3 8" xfId="3429" xr:uid="{0838B86B-E449-4BDA-83EB-BD5E7D60D56A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 2 2" xfId="2077" xr:uid="{29B4FC18-7137-4EB3-A167-06366F8B634B}"/>
    <cellStyle name="Įprastas 5 5 2 4 2 2 2 2" xfId="6337" xr:uid="{3DB37AF0-2FC9-43C4-9E5F-A382D69257B5}"/>
    <cellStyle name="Įprastas 5 5 2 4 2 2 2 3" xfId="8065" xr:uid="{E63635B7-7B16-4E15-A11F-AD4406AEC2A1}"/>
    <cellStyle name="Įprastas 5 5 2 4 2 2 2 4" xfId="4609" xr:uid="{A57056C1-E6BA-4D82-AE30-ECE61BD85FA3}"/>
    <cellStyle name="Įprastas 5 5 2 4 2 2 2_8 priedas" xfId="10117" xr:uid="{32064BC9-DE21-491C-B5BF-9858D21F79ED}"/>
    <cellStyle name="Įprastas 5 5 2 4 2 2 3" xfId="2881" xr:uid="{B87671A0-0E7F-4827-9ADB-2CE988951C97}"/>
    <cellStyle name="Įprastas 5 5 2 4 2 2 3 2" xfId="5473" xr:uid="{3EA34EF2-95CA-42C5-9B28-BC1B68A8A570}"/>
    <cellStyle name="Įprastas 5 5 2 4 2 2 3_8 priedas" xfId="10118" xr:uid="{CC9E54D7-6849-4201-BBC1-1445D0C838BD}"/>
    <cellStyle name="Įprastas 5 5 2 4 2 2 4" xfId="7201" xr:uid="{05D5F882-58D6-4C34-8E8F-2B640A0F4FAA}"/>
    <cellStyle name="Įprastas 5 5 2 4 2 2 5" xfId="3745" xr:uid="{72785DB1-F196-426D-987A-97AB1029F09F}"/>
    <cellStyle name="Įprastas 5 5 2 4 2 2_8 priedas" xfId="10116" xr:uid="{76B9208E-A45A-4F7A-817A-AB25EB95C672}"/>
    <cellStyle name="Įprastas 5 5 2 4 2 3" xfId="2078" xr:uid="{BC445222-DD21-4FDA-B80F-273EC05D1487}"/>
    <cellStyle name="Įprastas 5 5 2 4 2 3 2" xfId="6025" xr:uid="{C9741BC1-CB8C-4FC8-B151-8DC457198BE3}"/>
    <cellStyle name="Įprastas 5 5 2 4 2 3 3" xfId="7753" xr:uid="{CDBCF95F-6782-4AEE-900D-B67967FC107E}"/>
    <cellStyle name="Įprastas 5 5 2 4 2 3 4" xfId="4297" xr:uid="{71417768-F9D9-4D58-9F40-D0C3381AD0F4}"/>
    <cellStyle name="Įprastas 5 5 2 4 2 3_8 priedas" xfId="10119" xr:uid="{EE4A8A9C-6E50-4428-AB4F-2D89A9AECBF6}"/>
    <cellStyle name="Įprastas 5 5 2 4 2 4" xfId="2569" xr:uid="{6B5BBC35-31D3-448E-9F4B-B643444C95F7}"/>
    <cellStyle name="Įprastas 5 5 2 4 2 4 2" xfId="5161" xr:uid="{DE369B85-F25E-4AD5-9FF5-2214B25FE21D}"/>
    <cellStyle name="Įprastas 5 5 2 4 2 4_8 priedas" xfId="10120" xr:uid="{7DB51EC6-C3C7-458D-8052-02DB4E7BC317}"/>
    <cellStyle name="Įprastas 5 5 2 4 2 5" xfId="6889" xr:uid="{007EB58E-3949-4BCF-B459-6E18435E0748}"/>
    <cellStyle name="Įprastas 5 5 2 4 2 6" xfId="3433" xr:uid="{65A956C3-8704-4A07-B6A2-6AB01F4BFF39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 2 2" xfId="2079" xr:uid="{2089912A-4F62-4367-85A9-0B600D3FDE9D}"/>
    <cellStyle name="Įprastas 5 5 2 4 3 2 2 2" xfId="6481" xr:uid="{A2E92A26-B81C-4243-A070-B2C9FF406B19}"/>
    <cellStyle name="Įprastas 5 5 2 4 3 2 2 3" xfId="8209" xr:uid="{9275FAA9-E838-425C-B32B-0941207C1FD9}"/>
    <cellStyle name="Įprastas 5 5 2 4 3 2 2 4" xfId="4753" xr:uid="{23E09A96-73DF-4D3F-8BB0-673E0539A363}"/>
    <cellStyle name="Įprastas 5 5 2 4 3 2 2_8 priedas" xfId="10122" xr:uid="{6B3F0482-D2C0-4385-94D5-D86B793F2284}"/>
    <cellStyle name="Įprastas 5 5 2 4 3 2 3" xfId="3025" xr:uid="{59507745-883D-4C93-925F-DE55E93C8332}"/>
    <cellStyle name="Įprastas 5 5 2 4 3 2 3 2" xfId="5617" xr:uid="{83B169D5-5657-48B0-9B12-2D3FD71C3A4A}"/>
    <cellStyle name="Įprastas 5 5 2 4 3 2 3_8 priedas" xfId="10123" xr:uid="{C48A7DE5-3C1F-4E4A-9489-540E90BD6937}"/>
    <cellStyle name="Įprastas 5 5 2 4 3 2 4" xfId="7345" xr:uid="{92AF6843-C360-4B46-B7EE-FDB56CAA54CF}"/>
    <cellStyle name="Įprastas 5 5 2 4 3 2 5" xfId="3889" xr:uid="{8C9ECF26-041D-4D22-B506-A74904778B42}"/>
    <cellStyle name="Įprastas 5 5 2 4 3 2_8 priedas" xfId="10121" xr:uid="{1811EDE3-38E4-4917-A10B-08597CAE71AF}"/>
    <cellStyle name="Įprastas 5 5 2 4 3 3" xfId="2080" xr:uid="{A1C09088-72A1-46EC-884A-7BF9602354CD}"/>
    <cellStyle name="Įprastas 5 5 2 4 3 3 2" xfId="6026" xr:uid="{83D718D4-4807-4F0E-A3C0-5314E15983A5}"/>
    <cellStyle name="Įprastas 5 5 2 4 3 3 3" xfId="7754" xr:uid="{AB7BF331-A2F9-4FA4-80FE-BA5F76DD894F}"/>
    <cellStyle name="Įprastas 5 5 2 4 3 3 4" xfId="4298" xr:uid="{C5AFD1C7-52D9-40B2-A79F-CF65D9C0CFF3}"/>
    <cellStyle name="Įprastas 5 5 2 4 3 3_8 priedas" xfId="10124" xr:uid="{9B4FAF01-3671-4E0E-AD2F-58E62C644272}"/>
    <cellStyle name="Įprastas 5 5 2 4 3 4" xfId="2570" xr:uid="{F8332533-90E9-4BDB-A11E-36545D895821}"/>
    <cellStyle name="Įprastas 5 5 2 4 3 4 2" xfId="5162" xr:uid="{FC24501D-4F1C-4ADB-8548-BD24E7C35318}"/>
    <cellStyle name="Įprastas 5 5 2 4 3 4_8 priedas" xfId="10125" xr:uid="{772E166F-4A78-4899-B5BC-45AFA2C49C94}"/>
    <cellStyle name="Įprastas 5 5 2 4 3 5" xfId="6890" xr:uid="{3CDC267A-7AD4-4E21-80F3-910863D00E6F}"/>
    <cellStyle name="Įprastas 5 5 2 4 3 6" xfId="3434" xr:uid="{F8B5B61F-E25A-4C40-9174-E1ED387466F6}"/>
    <cellStyle name="Įprastas 5 5 2 4 3_8 priedas" xfId="1144" xr:uid="{00000000-0005-0000-0000-000077040000}"/>
    <cellStyle name="Įprastas 5 5 2 4 4" xfId="589" xr:uid="{00000000-0005-0000-0000-000078040000}"/>
    <cellStyle name="Įprastas 5 5 2 4 4 2" xfId="2081" xr:uid="{5FBD7B4B-73FB-4586-94E9-6F8774402ECA}"/>
    <cellStyle name="Įprastas 5 5 2 4 4 2 2" xfId="6193" xr:uid="{A13AE930-64E4-418A-9724-35A1FFB42847}"/>
    <cellStyle name="Įprastas 5 5 2 4 4 2 3" xfId="7921" xr:uid="{F9B3EEB6-1394-40DD-AFE1-9712842B52B7}"/>
    <cellStyle name="Įprastas 5 5 2 4 4 2 4" xfId="4465" xr:uid="{75E4BA3B-8E00-4932-88D8-6DFD34108533}"/>
    <cellStyle name="Įprastas 5 5 2 4 4 2_8 priedas" xfId="10127" xr:uid="{E25A9635-4F73-4CFE-9FEF-6395E02ED4F2}"/>
    <cellStyle name="Įprastas 5 5 2 4 4 3" xfId="2737" xr:uid="{26E301F5-1CC5-4FD6-8F8D-5E6D57E503A4}"/>
    <cellStyle name="Įprastas 5 5 2 4 4 3 2" xfId="5329" xr:uid="{5E86261A-CE9B-4082-88B4-4F27C60AC911}"/>
    <cellStyle name="Įprastas 5 5 2 4 4 3_8 priedas" xfId="10128" xr:uid="{6E5AD0F7-FEDE-483A-AED0-2D4BC2B60D59}"/>
    <cellStyle name="Įprastas 5 5 2 4 4 4" xfId="7057" xr:uid="{BD05BE3C-C192-42F4-9EB5-8BCD2925D746}"/>
    <cellStyle name="Įprastas 5 5 2 4 4 5" xfId="3601" xr:uid="{FE49C4D0-1297-44C0-980A-7F6EAC6FDC32}"/>
    <cellStyle name="Įprastas 5 5 2 4 4_8 priedas" xfId="10126" xr:uid="{39BE6344-5327-4BBE-BF29-60542D5309D1}"/>
    <cellStyle name="Įprastas 5 5 2 4 5" xfId="2082" xr:uid="{11C0B5AA-BF1D-42B6-89F5-5C5C1151E42E}"/>
    <cellStyle name="Įprastas 5 5 2 4 5 2" xfId="6024" xr:uid="{99D98F9D-9A22-40C8-B0D9-EFE5DC8C6DF3}"/>
    <cellStyle name="Įprastas 5 5 2 4 5 3" xfId="7752" xr:uid="{4FF093BD-601A-4A0C-A9A9-567019C1AA2F}"/>
    <cellStyle name="Įprastas 5 5 2 4 5 4" xfId="4296" xr:uid="{3C981812-B525-458C-B1AA-ED1853099F76}"/>
    <cellStyle name="Įprastas 5 5 2 4 5_8 priedas" xfId="10129" xr:uid="{F50A3463-4A8B-4F83-BE4F-8A28BA88D8AC}"/>
    <cellStyle name="Įprastas 5 5 2 4 6" xfId="2568" xr:uid="{F17DFC78-7416-43F0-8AAD-674456C144B4}"/>
    <cellStyle name="Įprastas 5 5 2 4 6 2" xfId="5160" xr:uid="{F394E74E-4F23-4C1B-B6CF-D06465BDA8B0}"/>
    <cellStyle name="Įprastas 5 5 2 4 6_8 priedas" xfId="10130" xr:uid="{7859812A-1512-4A01-B8A0-FEDECA0986F1}"/>
    <cellStyle name="Įprastas 5 5 2 4 7" xfId="6888" xr:uid="{9AC64D86-098B-4135-B80C-F80B04CE63DD}"/>
    <cellStyle name="Įprastas 5 5 2 4 8" xfId="3432" xr:uid="{398FAD26-4E9E-4463-896D-D9C2A2BF7919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 2 2" xfId="2083" xr:uid="{7722312F-E599-4950-BAD2-9DDECC0994D1}"/>
    <cellStyle name="Įprastas 5 5 2 5 2 2 2" xfId="6241" xr:uid="{8E36C3C6-AB28-4BBA-8C72-8FF2E938BB51}"/>
    <cellStyle name="Įprastas 5 5 2 5 2 2 3" xfId="7969" xr:uid="{179359FE-3157-43D5-9078-748CAE02175D}"/>
    <cellStyle name="Įprastas 5 5 2 5 2 2 4" xfId="4513" xr:uid="{1E506455-DB00-4F27-BF68-DC2327B6E84A}"/>
    <cellStyle name="Įprastas 5 5 2 5 2 2_8 priedas" xfId="10132" xr:uid="{A97957B9-08E1-4C3B-A8D6-4C3F39FD85CF}"/>
    <cellStyle name="Įprastas 5 5 2 5 2 3" xfId="2785" xr:uid="{A87C1657-9FE9-4EDC-868C-23544C36EB11}"/>
    <cellStyle name="Įprastas 5 5 2 5 2 3 2" xfId="5377" xr:uid="{F1D1543B-C4C3-40DC-BB44-2EAACCF186AA}"/>
    <cellStyle name="Įprastas 5 5 2 5 2 3_8 priedas" xfId="10133" xr:uid="{3EF6E9C9-263B-4A77-9258-73B7DEE8751C}"/>
    <cellStyle name="Įprastas 5 5 2 5 2 4" xfId="7105" xr:uid="{B2A1F98F-DC83-4B1A-955B-C0F1DEB55684}"/>
    <cellStyle name="Įprastas 5 5 2 5 2 5" xfId="3649" xr:uid="{0ADDBC83-C1BD-4C06-A985-E9DED0AB7E1B}"/>
    <cellStyle name="Įprastas 5 5 2 5 2_8 priedas" xfId="10131" xr:uid="{C3CD4CDF-0177-468C-BBA1-047EAF2BF789}"/>
    <cellStyle name="Įprastas 5 5 2 5 3" xfId="2084" xr:uid="{B8BFE60A-2D30-4D99-A7ED-6867AB585303}"/>
    <cellStyle name="Įprastas 5 5 2 5 3 2" xfId="6027" xr:uid="{16795A76-7F1A-4743-91AB-10B5838C7C00}"/>
    <cellStyle name="Įprastas 5 5 2 5 3 3" xfId="7755" xr:uid="{09B2E0D6-0903-45DA-8E91-C7C3CFEC5E55}"/>
    <cellStyle name="Įprastas 5 5 2 5 3 4" xfId="4299" xr:uid="{3C8D21FB-9F0A-44C0-8475-E47079587C9F}"/>
    <cellStyle name="Įprastas 5 5 2 5 3_8 priedas" xfId="10134" xr:uid="{8F7DC97B-7C20-47B1-94BC-A281F2BA8247}"/>
    <cellStyle name="Įprastas 5 5 2 5 4" xfId="2571" xr:uid="{781FC9D8-2E87-45ED-923A-FB6AD5D29D09}"/>
    <cellStyle name="Įprastas 5 5 2 5 4 2" xfId="5163" xr:uid="{383C6DF4-59B8-4052-80F4-2ECE99C5B3AF}"/>
    <cellStyle name="Įprastas 5 5 2 5 4_8 priedas" xfId="10135" xr:uid="{5EF86D62-9C07-4C0A-A81E-DECBA105F368}"/>
    <cellStyle name="Įprastas 5 5 2 5 5" xfId="6891" xr:uid="{71E5AC64-667C-466D-81AB-615053FDB5EB}"/>
    <cellStyle name="Įprastas 5 5 2 5 6" xfId="3435" xr:uid="{6E19E0B9-3253-4382-B424-F3F49FE70C63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 2 2" xfId="2085" xr:uid="{C5230C80-1F69-4477-8A35-94787063322A}"/>
    <cellStyle name="Įprastas 5 5 2 6 2 2 2" xfId="6385" xr:uid="{8A413077-0C64-42C1-86D1-152F6D2044EA}"/>
    <cellStyle name="Įprastas 5 5 2 6 2 2 3" xfId="8113" xr:uid="{4BC96E78-86CA-4353-8659-161F274D20EF}"/>
    <cellStyle name="Įprastas 5 5 2 6 2 2 4" xfId="4657" xr:uid="{D5AC83AC-0BFB-494C-B414-3E785A98A16E}"/>
    <cellStyle name="Įprastas 5 5 2 6 2 2_8 priedas" xfId="10137" xr:uid="{2B760EBA-6E14-49DA-9C95-4C1E3329CF00}"/>
    <cellStyle name="Įprastas 5 5 2 6 2 3" xfId="2929" xr:uid="{8D573001-8AD3-4BE5-AEB6-85D760315FFE}"/>
    <cellStyle name="Įprastas 5 5 2 6 2 3 2" xfId="5521" xr:uid="{974142EB-57B7-47FA-B178-9A0287923E16}"/>
    <cellStyle name="Įprastas 5 5 2 6 2 3_8 priedas" xfId="10138" xr:uid="{79EADF4B-68E0-43FD-B469-C146079E5453}"/>
    <cellStyle name="Įprastas 5 5 2 6 2 4" xfId="7249" xr:uid="{831DA819-D459-46D3-94E7-2F79587C6F04}"/>
    <cellStyle name="Įprastas 5 5 2 6 2 5" xfId="3793" xr:uid="{DBE73F50-A521-489D-B086-13A80AFCB167}"/>
    <cellStyle name="Įprastas 5 5 2 6 2_8 priedas" xfId="10136" xr:uid="{468F127A-40B2-44FD-A437-619A182D0A48}"/>
    <cellStyle name="Įprastas 5 5 2 6 3" xfId="2086" xr:uid="{2F6C50ED-B776-4C16-A43C-29E51F47F956}"/>
    <cellStyle name="Įprastas 5 5 2 6 3 2" xfId="6028" xr:uid="{2AEFC064-5D81-4EBC-888B-D0EF9C6A007B}"/>
    <cellStyle name="Įprastas 5 5 2 6 3 3" xfId="7756" xr:uid="{09274BA4-B1AD-45A0-8A72-E5EE1367AE6E}"/>
    <cellStyle name="Įprastas 5 5 2 6 3 4" xfId="4300" xr:uid="{4750C6FA-25B8-4A53-9780-37D7AE5DFABA}"/>
    <cellStyle name="Įprastas 5 5 2 6 3_8 priedas" xfId="10139" xr:uid="{C71BE882-9F4C-4ADB-8E0F-297D1C67746F}"/>
    <cellStyle name="Įprastas 5 5 2 6 4" xfId="2572" xr:uid="{98576C4B-484D-4DE6-91C7-246BC9466F6B}"/>
    <cellStyle name="Įprastas 5 5 2 6 4 2" xfId="5164" xr:uid="{846DFE76-74CA-42DB-A104-3E207EAF7382}"/>
    <cellStyle name="Įprastas 5 5 2 6 4_8 priedas" xfId="10140" xr:uid="{21D974AE-F929-4426-8101-758BFC537CAC}"/>
    <cellStyle name="Įprastas 5 5 2 6 5" xfId="6892" xr:uid="{17C6A4EB-E894-4770-9619-DF033738712F}"/>
    <cellStyle name="Įprastas 5 5 2 6 6" xfId="3436" xr:uid="{9C47E8ED-BCB5-479C-872F-9195E6400A2D}"/>
    <cellStyle name="Įprastas 5 5 2 6_8 priedas" xfId="1234" xr:uid="{00000000-0005-0000-0000-00007F040000}"/>
    <cellStyle name="Įprastas 5 5 2 7" xfId="493" xr:uid="{00000000-0005-0000-0000-000080040000}"/>
    <cellStyle name="Įprastas 5 5 2 7 2" xfId="2087" xr:uid="{1D21D67E-94B5-4456-9B92-0747D3673BBE}"/>
    <cellStyle name="Įprastas 5 5 2 7 2 2" xfId="6097" xr:uid="{8F4F218D-AC49-4376-BE25-0DD7239F73A3}"/>
    <cellStyle name="Įprastas 5 5 2 7 2 3" xfId="7825" xr:uid="{0878D71B-E03C-4941-96AB-21EC34C176FB}"/>
    <cellStyle name="Įprastas 5 5 2 7 2 4" xfId="4369" xr:uid="{67A97876-59B6-437F-9D3F-752B30B674AB}"/>
    <cellStyle name="Įprastas 5 5 2 7 2_8 priedas" xfId="10142" xr:uid="{E76F9E0A-E88F-43A7-A18E-C9A1805EF1B9}"/>
    <cellStyle name="Įprastas 5 5 2 7 3" xfId="2641" xr:uid="{21FFB1D6-D38B-4E9E-B056-2F55D958C706}"/>
    <cellStyle name="Įprastas 5 5 2 7 3 2" xfId="5233" xr:uid="{54FA2279-596A-40C9-A9AE-9BA81772BCCA}"/>
    <cellStyle name="Įprastas 5 5 2 7 3_8 priedas" xfId="10143" xr:uid="{CE621A40-9C3C-46DC-9339-E9FD341F23FF}"/>
    <cellStyle name="Įprastas 5 5 2 7 4" xfId="6961" xr:uid="{AFCF22FF-353B-4C25-9C55-07DD7A50B424}"/>
    <cellStyle name="Įprastas 5 5 2 7 5" xfId="3505" xr:uid="{00A022C1-4D9E-441A-9A76-ADC22CCD7A7E}"/>
    <cellStyle name="Įprastas 5 5 2 7_8 priedas" xfId="10141" xr:uid="{74A76082-C534-41D5-BD0A-78B91E906507}"/>
    <cellStyle name="Įprastas 5 5 2 8" xfId="2088" xr:uid="{894D9133-52B5-4B0E-9250-009D7DDAA6BC}"/>
    <cellStyle name="Įprastas 5 5 2 8 2" xfId="6011" xr:uid="{21C43EA6-69FD-44FC-B953-632C9B2E2F44}"/>
    <cellStyle name="Įprastas 5 5 2 8 3" xfId="7739" xr:uid="{740507D2-2CCD-40BA-B737-DE0E881CDF73}"/>
    <cellStyle name="Įprastas 5 5 2 8 4" xfId="4283" xr:uid="{5D745A5B-4FB2-4F1D-845D-7E04999598FB}"/>
    <cellStyle name="Įprastas 5 5 2 8_8 priedas" xfId="10144" xr:uid="{138FD530-6054-4F9E-84EE-AF2BAD1FE715}"/>
    <cellStyle name="Įprastas 5 5 2 9" xfId="2555" xr:uid="{5E0E93E2-A233-44C6-97C7-3D7E64B6F0D8}"/>
    <cellStyle name="Įprastas 5 5 2 9 2" xfId="5147" xr:uid="{14DD1B7D-A01D-4030-A6A3-EC0F97FB12C6}"/>
    <cellStyle name="Įprastas 5 5 2 9_8 priedas" xfId="10145" xr:uid="{348BEF53-E9F4-495D-804A-7319FE83B36B}"/>
    <cellStyle name="Įprastas 5 5 2_8 priedas" xfId="1101" xr:uid="{00000000-0005-0000-0000-000081040000}"/>
    <cellStyle name="Įprastas 5 5 3" xfId="410" xr:uid="{00000000-0005-0000-0000-000082040000}"/>
    <cellStyle name="Įprastas 5 5 3 10" xfId="3437" xr:uid="{AB6240A1-0B5C-42E9-862E-43DC10AE2992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 2 2" xfId="2089" xr:uid="{052DB9DE-5751-4125-95E2-FE789DBAA5FC}"/>
    <cellStyle name="Įprastas 5 5 3 2 2 2 2 2" xfId="6301" xr:uid="{986DE708-AFEC-4293-9C61-7103740D78CE}"/>
    <cellStyle name="Įprastas 5 5 3 2 2 2 2 3" xfId="8029" xr:uid="{AC54FBAA-721D-401F-9DB8-EC66416D1EE6}"/>
    <cellStyle name="Įprastas 5 5 3 2 2 2 2 4" xfId="4573" xr:uid="{FD6E437D-2A94-4717-B675-897BD9CC000F}"/>
    <cellStyle name="Įprastas 5 5 3 2 2 2 2_8 priedas" xfId="10147" xr:uid="{9E8AEBD6-EC1E-4003-B821-E6DAD38F242F}"/>
    <cellStyle name="Įprastas 5 5 3 2 2 2 3" xfId="2845" xr:uid="{5CB7CBAC-3314-4391-BC3D-62C12C47300F}"/>
    <cellStyle name="Įprastas 5 5 3 2 2 2 3 2" xfId="5437" xr:uid="{3CEE0C2D-060C-4C14-BA1F-95433470BBDF}"/>
    <cellStyle name="Įprastas 5 5 3 2 2 2 3_8 priedas" xfId="10148" xr:uid="{BB0FFF86-6187-4BA1-AC85-F06FB5F6F334}"/>
    <cellStyle name="Įprastas 5 5 3 2 2 2 4" xfId="7165" xr:uid="{15506AB5-1CD5-40A8-9067-4B48EE770F75}"/>
    <cellStyle name="Įprastas 5 5 3 2 2 2 5" xfId="3709" xr:uid="{803EFFCE-E465-4395-AD61-62138727DEEE}"/>
    <cellStyle name="Įprastas 5 5 3 2 2 2_8 priedas" xfId="10146" xr:uid="{938CEB25-8209-4CE4-BC23-B682FEA569E3}"/>
    <cellStyle name="Įprastas 5 5 3 2 2 3" xfId="2090" xr:uid="{A1E8A898-BCD2-4F3E-AF9E-C4702EA9D9CB}"/>
    <cellStyle name="Įprastas 5 5 3 2 2 3 2" xfId="6031" xr:uid="{8A0A1F95-9D4E-45F5-BED5-812599A69389}"/>
    <cellStyle name="Įprastas 5 5 3 2 2 3 3" xfId="7759" xr:uid="{864D9219-89D7-4923-BED9-1C237C458F84}"/>
    <cellStyle name="Įprastas 5 5 3 2 2 3 4" xfId="4303" xr:uid="{6207BEFE-AD68-4A14-B1D7-719C34B1B301}"/>
    <cellStyle name="Įprastas 5 5 3 2 2 3_8 priedas" xfId="10149" xr:uid="{8E0FC6FB-3031-49AD-933F-896D460E19FB}"/>
    <cellStyle name="Įprastas 5 5 3 2 2 4" xfId="2575" xr:uid="{D56BD5B9-F950-4E52-A36D-EB8E77399DB7}"/>
    <cellStyle name="Įprastas 5 5 3 2 2 4 2" xfId="5167" xr:uid="{0CF9D0BF-5BE7-43B9-B388-9D9F7C0B17EC}"/>
    <cellStyle name="Įprastas 5 5 3 2 2 4_8 priedas" xfId="10150" xr:uid="{0537C538-99F5-4BE2-B888-4908895AE9EC}"/>
    <cellStyle name="Įprastas 5 5 3 2 2 5" xfId="6895" xr:uid="{9F98DD34-988E-4D1E-8F32-308ABBBBE7D6}"/>
    <cellStyle name="Įprastas 5 5 3 2 2 6" xfId="3439" xr:uid="{C2B6C139-5DA1-4D23-8383-4621090CDE52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 2 2" xfId="2091" xr:uid="{34CDF459-4326-4FA8-9C17-E7C4C72FBB21}"/>
    <cellStyle name="Įprastas 5 5 3 2 3 2 2 2" xfId="6445" xr:uid="{91126638-3E3B-4309-B7A5-89F7D2C9D550}"/>
    <cellStyle name="Įprastas 5 5 3 2 3 2 2 3" xfId="8173" xr:uid="{C2459D9B-144A-4C2C-974B-68A30431CE30}"/>
    <cellStyle name="Įprastas 5 5 3 2 3 2 2 4" xfId="4717" xr:uid="{5C4ED41C-CFB1-4A83-B22B-4A2D315FEA3C}"/>
    <cellStyle name="Įprastas 5 5 3 2 3 2 2_8 priedas" xfId="10152" xr:uid="{AAF4E4B6-A1F8-4FAF-832E-30F0DEAF05DD}"/>
    <cellStyle name="Įprastas 5 5 3 2 3 2 3" xfId="2989" xr:uid="{4B13ACBA-46EC-4CFF-89B6-306C0575F55E}"/>
    <cellStyle name="Įprastas 5 5 3 2 3 2 3 2" xfId="5581" xr:uid="{85603E28-2CD0-4376-A8D1-3B49971ED1D4}"/>
    <cellStyle name="Įprastas 5 5 3 2 3 2 3_8 priedas" xfId="10153" xr:uid="{8A3DBB62-88B0-47F1-BD0E-B547C12C97A5}"/>
    <cellStyle name="Įprastas 5 5 3 2 3 2 4" xfId="7309" xr:uid="{8CBBB2FB-DCB4-4550-9BBD-56B57C755BFB}"/>
    <cellStyle name="Įprastas 5 5 3 2 3 2 5" xfId="3853" xr:uid="{DB5F664A-BDA7-4CB0-8DD8-2FD34417EB07}"/>
    <cellStyle name="Įprastas 5 5 3 2 3 2_8 priedas" xfId="10151" xr:uid="{0ED7EE58-CCB1-4A25-9B4A-809E9AAE5EC0}"/>
    <cellStyle name="Įprastas 5 5 3 2 3 3" xfId="2092" xr:uid="{FC726A21-F148-425D-B07F-3D6D27856EF7}"/>
    <cellStyle name="Įprastas 5 5 3 2 3 3 2" xfId="6032" xr:uid="{013E5EAC-1EFA-4D18-94FC-172CABFDBDDF}"/>
    <cellStyle name="Įprastas 5 5 3 2 3 3 3" xfId="7760" xr:uid="{2828706B-E759-4185-B4E6-7DEBAA36BADF}"/>
    <cellStyle name="Įprastas 5 5 3 2 3 3 4" xfId="4304" xr:uid="{44E9A46D-F49A-4935-9850-A67879BAEF87}"/>
    <cellStyle name="Įprastas 5 5 3 2 3 3_8 priedas" xfId="10154" xr:uid="{330E8B15-9544-43E0-A118-A0453D8F8CC8}"/>
    <cellStyle name="Įprastas 5 5 3 2 3 4" xfId="2576" xr:uid="{B4F4FE17-FC10-4DE0-9FB6-26E49D2E4E50}"/>
    <cellStyle name="Įprastas 5 5 3 2 3 4 2" xfId="5168" xr:uid="{52A70B8D-87E8-4C30-A024-62F34D61FDB8}"/>
    <cellStyle name="Įprastas 5 5 3 2 3 4_8 priedas" xfId="10155" xr:uid="{5657AF4C-878C-4575-BBE5-0DA6EBE7A4C4}"/>
    <cellStyle name="Įprastas 5 5 3 2 3 5" xfId="6896" xr:uid="{2106A991-D73D-4A53-AD53-BCA90E3B1EE6}"/>
    <cellStyle name="Įprastas 5 5 3 2 3 6" xfId="3440" xr:uid="{5A918F2F-E5BF-4E9F-B89D-1C2AFC5510B0}"/>
    <cellStyle name="Įprastas 5 5 3 2 3_8 priedas" xfId="1081" xr:uid="{00000000-0005-0000-0000-000089040000}"/>
    <cellStyle name="Įprastas 5 5 3 2 4" xfId="553" xr:uid="{00000000-0005-0000-0000-00008A040000}"/>
    <cellStyle name="Įprastas 5 5 3 2 4 2" xfId="2093" xr:uid="{063CB08D-37A1-4B4B-8EDB-3AE65A91D5C3}"/>
    <cellStyle name="Įprastas 5 5 3 2 4 2 2" xfId="6157" xr:uid="{96A943CF-D91E-4516-9B6F-61362DA3C2B9}"/>
    <cellStyle name="Įprastas 5 5 3 2 4 2 3" xfId="7885" xr:uid="{4BCE961D-4804-4A58-91C4-83DC8ACEEC97}"/>
    <cellStyle name="Įprastas 5 5 3 2 4 2 4" xfId="4429" xr:uid="{EF0ECDF9-7B9C-4EFD-9D8B-9D75E80BA21F}"/>
    <cellStyle name="Įprastas 5 5 3 2 4 2_8 priedas" xfId="10157" xr:uid="{51ED6857-72C5-4A97-BBD5-7CA4E9B21F15}"/>
    <cellStyle name="Įprastas 5 5 3 2 4 3" xfId="2701" xr:uid="{5CCBB03C-7816-4A46-8668-356556FDCD90}"/>
    <cellStyle name="Įprastas 5 5 3 2 4 3 2" xfId="5293" xr:uid="{B84804B6-4982-41FA-8034-6D12C8FACDAF}"/>
    <cellStyle name="Įprastas 5 5 3 2 4 3_8 priedas" xfId="10158" xr:uid="{81B695F5-E513-4B91-A658-129E569BDB7B}"/>
    <cellStyle name="Įprastas 5 5 3 2 4 4" xfId="7021" xr:uid="{D86A7991-4483-4823-BA21-30CD7DE3859F}"/>
    <cellStyle name="Įprastas 5 5 3 2 4 5" xfId="3565" xr:uid="{08EE1D52-BA7B-4AA8-B693-D289D03E29E0}"/>
    <cellStyle name="Įprastas 5 5 3 2 4_8 priedas" xfId="10156" xr:uid="{295B287B-E075-4A22-8488-817C30A4ABA5}"/>
    <cellStyle name="Įprastas 5 5 3 2 5" xfId="2094" xr:uid="{F02D0398-0509-4F3B-9993-D7C21CBF39B6}"/>
    <cellStyle name="Įprastas 5 5 3 2 5 2" xfId="6030" xr:uid="{957F0976-947E-448B-8F03-47F73EE52785}"/>
    <cellStyle name="Įprastas 5 5 3 2 5 3" xfId="7758" xr:uid="{00361A9C-7ADE-4866-B056-5310C4C344A9}"/>
    <cellStyle name="Įprastas 5 5 3 2 5 4" xfId="4302" xr:uid="{82A7985A-6782-40E6-935B-35C86E98C4C9}"/>
    <cellStyle name="Įprastas 5 5 3 2 5_8 priedas" xfId="10159" xr:uid="{35FD39A7-7DC4-4CA9-9FC2-A4A873C27C5E}"/>
    <cellStyle name="Įprastas 5 5 3 2 6" xfId="2574" xr:uid="{30A6C649-E4D7-408E-B237-B3C64CA5441E}"/>
    <cellStyle name="Įprastas 5 5 3 2 6 2" xfId="5166" xr:uid="{5C9C674B-5E08-4158-AD67-E06CFB0CB961}"/>
    <cellStyle name="Įprastas 5 5 3 2 6_8 priedas" xfId="10160" xr:uid="{49D32928-0E42-4924-AFBE-F17107AE3EBB}"/>
    <cellStyle name="Įprastas 5 5 3 2 7" xfId="6894" xr:uid="{C3217073-DE7A-4032-AFD1-15917295055B}"/>
    <cellStyle name="Įprastas 5 5 3 2 8" xfId="3438" xr:uid="{DB3FEF6C-DF4B-44A1-BCD4-842EF073E7EB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 2 2" xfId="2095" xr:uid="{23AD595D-1829-437C-9A78-A9F83AF3CFB2}"/>
    <cellStyle name="Įprastas 5 5 3 3 2 2 2 2" xfId="6349" xr:uid="{7A4FDB1C-8B22-47A5-9B4D-AA4D3C312E14}"/>
    <cellStyle name="Įprastas 5 5 3 3 2 2 2 3" xfId="8077" xr:uid="{6B7032C8-BEF2-43C8-87FB-FEAD7D8FBF2E}"/>
    <cellStyle name="Įprastas 5 5 3 3 2 2 2 4" xfId="4621" xr:uid="{1D29E580-4AAE-471A-9993-A2997FB4F5B4}"/>
    <cellStyle name="Įprastas 5 5 3 3 2 2 2_8 priedas" xfId="10162" xr:uid="{3CF8A08C-F8A3-43EE-91E2-DCFDC78867B0}"/>
    <cellStyle name="Įprastas 5 5 3 3 2 2 3" xfId="2893" xr:uid="{40A53A0D-5ED1-4ECB-A58D-B07E09C881DC}"/>
    <cellStyle name="Įprastas 5 5 3 3 2 2 3 2" xfId="5485" xr:uid="{26F0C853-59F1-4F6C-9B5E-4576E084A370}"/>
    <cellStyle name="Įprastas 5 5 3 3 2 2 3_8 priedas" xfId="10163" xr:uid="{3D922816-3F04-42E9-BDF7-3CAAF5653A55}"/>
    <cellStyle name="Įprastas 5 5 3 3 2 2 4" xfId="7213" xr:uid="{E0AF7728-E74E-4F9D-9560-BB367369B052}"/>
    <cellStyle name="Įprastas 5 5 3 3 2 2 5" xfId="3757" xr:uid="{BC577E43-91B2-42B2-BACE-BBB009833140}"/>
    <cellStyle name="Įprastas 5 5 3 3 2 2_8 priedas" xfId="10161" xr:uid="{74A862E3-0046-44FA-AB15-E1CEDDC88D1C}"/>
    <cellStyle name="Įprastas 5 5 3 3 2 3" xfId="2096" xr:uid="{99FAF5AA-A5AA-442F-B783-7C4FB136512F}"/>
    <cellStyle name="Įprastas 5 5 3 3 2 3 2" xfId="6034" xr:uid="{B3B6FDBF-B5A1-44D0-9005-1D8BB9501263}"/>
    <cellStyle name="Įprastas 5 5 3 3 2 3 3" xfId="7762" xr:uid="{70F922CB-5372-42FB-BE7E-EF27AE72BCEA}"/>
    <cellStyle name="Įprastas 5 5 3 3 2 3 4" xfId="4306" xr:uid="{6A8F3DCD-D6A2-4D1D-9BCC-0CC9CB01C32C}"/>
    <cellStyle name="Įprastas 5 5 3 3 2 3_8 priedas" xfId="10164" xr:uid="{1E043CBA-C446-4EAA-849B-057054B18E1C}"/>
    <cellStyle name="Įprastas 5 5 3 3 2 4" xfId="2578" xr:uid="{B4689388-2973-434A-B9B6-D6170A86C818}"/>
    <cellStyle name="Įprastas 5 5 3 3 2 4 2" xfId="5170" xr:uid="{223768B2-04F2-43D3-B7BB-273F0E216968}"/>
    <cellStyle name="Įprastas 5 5 3 3 2 4_8 priedas" xfId="10165" xr:uid="{58871369-9BCC-417A-AD58-A2E718E1F456}"/>
    <cellStyle name="Įprastas 5 5 3 3 2 5" xfId="6898" xr:uid="{88A4A0EE-99F8-4F61-B321-39AB7C3F4526}"/>
    <cellStyle name="Įprastas 5 5 3 3 2 6" xfId="3442" xr:uid="{C8FC12D9-87B7-4B6E-8BD8-F02AD9907644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 2 2" xfId="2097" xr:uid="{22BDA5BD-96B3-4D51-9C28-8EF5AD32CA7E}"/>
    <cellStyle name="Įprastas 5 5 3 3 3 2 2 2" xfId="6493" xr:uid="{4CE6EFB1-FE56-4941-B647-395A49F9A790}"/>
    <cellStyle name="Įprastas 5 5 3 3 3 2 2 3" xfId="8221" xr:uid="{F4E76C49-74D3-4F50-BFC5-A4FB5948A2FB}"/>
    <cellStyle name="Įprastas 5 5 3 3 3 2 2 4" xfId="4765" xr:uid="{B0AEA6A7-AC8F-4ECB-A45E-C91131321DE5}"/>
    <cellStyle name="Įprastas 5 5 3 3 3 2 2_8 priedas" xfId="10167" xr:uid="{71F03674-A361-41AB-9A56-B13FD0A77301}"/>
    <cellStyle name="Įprastas 5 5 3 3 3 2 3" xfId="3037" xr:uid="{475C3218-6673-4944-A39F-DF3F8042F7E4}"/>
    <cellStyle name="Įprastas 5 5 3 3 3 2 3 2" xfId="5629" xr:uid="{87C06DF7-60EE-452F-9452-A4BD3553CB21}"/>
    <cellStyle name="Įprastas 5 5 3 3 3 2 3_8 priedas" xfId="10168" xr:uid="{0C1F9564-1694-400E-8338-BD8B6EC2D23C}"/>
    <cellStyle name="Įprastas 5 5 3 3 3 2 4" xfId="7357" xr:uid="{65A4E86F-3256-4F18-B793-A5ED49C578F7}"/>
    <cellStyle name="Įprastas 5 5 3 3 3 2 5" xfId="3901" xr:uid="{7BA33770-8BE9-43FD-9127-45F6CD92657A}"/>
    <cellStyle name="Įprastas 5 5 3 3 3 2_8 priedas" xfId="10166" xr:uid="{955B583F-1A19-4E6E-B1EE-DEC425F69262}"/>
    <cellStyle name="Įprastas 5 5 3 3 3 3" xfId="2098" xr:uid="{EDF3A589-56AA-4AD2-8FB5-42B765ACC88D}"/>
    <cellStyle name="Įprastas 5 5 3 3 3 3 2" xfId="6035" xr:uid="{AE1047F3-C8F2-478D-B346-6E479326B6F0}"/>
    <cellStyle name="Įprastas 5 5 3 3 3 3 3" xfId="7763" xr:uid="{E36D5377-2A4E-42F5-89A2-07B8F73213B5}"/>
    <cellStyle name="Įprastas 5 5 3 3 3 3 4" xfId="4307" xr:uid="{49E4C1CC-653C-40DF-B750-EB434A0D741A}"/>
    <cellStyle name="Įprastas 5 5 3 3 3 3_8 priedas" xfId="10169" xr:uid="{265C1320-0F87-4522-95B6-0F638B987C15}"/>
    <cellStyle name="Įprastas 5 5 3 3 3 4" xfId="2579" xr:uid="{29726B86-336D-4386-9DB2-04B21F71F5A7}"/>
    <cellStyle name="Įprastas 5 5 3 3 3 4 2" xfId="5171" xr:uid="{AFADCCAE-3187-42EF-8F39-6190C31DF4C6}"/>
    <cellStyle name="Įprastas 5 5 3 3 3 4_8 priedas" xfId="10170" xr:uid="{05508AE5-C822-49A8-B584-81CF096AE30E}"/>
    <cellStyle name="Įprastas 5 5 3 3 3 5" xfId="6899" xr:uid="{365C1ADD-F132-45E3-85B9-70C9D1EA84C5}"/>
    <cellStyle name="Įprastas 5 5 3 3 3 6" xfId="3443" xr:uid="{C4C30778-2FEC-47F8-9D3C-FA2FE81DD001}"/>
    <cellStyle name="Įprastas 5 5 3 3 3_8 priedas" xfId="1033" xr:uid="{00000000-0005-0000-0000-000092040000}"/>
    <cellStyle name="Įprastas 5 5 3 3 4" xfId="601" xr:uid="{00000000-0005-0000-0000-000093040000}"/>
    <cellStyle name="Įprastas 5 5 3 3 4 2" xfId="2099" xr:uid="{6385D097-40CF-480D-8A7C-1FE20C65EB5C}"/>
    <cellStyle name="Įprastas 5 5 3 3 4 2 2" xfId="6205" xr:uid="{F49D888D-DAF1-4D82-835D-C69D6F730188}"/>
    <cellStyle name="Įprastas 5 5 3 3 4 2 3" xfId="7933" xr:uid="{885C8BC7-0217-4CD6-982B-558A7D92EE63}"/>
    <cellStyle name="Įprastas 5 5 3 3 4 2 4" xfId="4477" xr:uid="{3A8F50F8-0406-4293-84CD-7432FC1DA6A8}"/>
    <cellStyle name="Įprastas 5 5 3 3 4 2_8 priedas" xfId="10172" xr:uid="{CA150CCD-2ED6-4B8C-8D6A-9B01E43099B2}"/>
    <cellStyle name="Įprastas 5 5 3 3 4 3" xfId="2749" xr:uid="{2BB70607-F841-4830-AE24-9D409442165D}"/>
    <cellStyle name="Įprastas 5 5 3 3 4 3 2" xfId="5341" xr:uid="{CB73EFF3-F52C-411A-AE3C-7C8AD7B61948}"/>
    <cellStyle name="Įprastas 5 5 3 3 4 3_8 priedas" xfId="10173" xr:uid="{4599DB8D-858E-4236-A7C1-4D3B659CA34A}"/>
    <cellStyle name="Įprastas 5 5 3 3 4 4" xfId="7069" xr:uid="{5E48265B-067F-46EE-AE8D-C8138003FB9D}"/>
    <cellStyle name="Įprastas 5 5 3 3 4 5" xfId="3613" xr:uid="{86794F7B-85AD-4483-A057-51D3ABFDB6FC}"/>
    <cellStyle name="Įprastas 5 5 3 3 4_8 priedas" xfId="10171" xr:uid="{2DBD1EA3-B486-4AE4-BDA5-F8676CC0B89E}"/>
    <cellStyle name="Įprastas 5 5 3 3 5" xfId="2100" xr:uid="{ABE384CF-C8D1-4A64-BB1D-D197D62B888D}"/>
    <cellStyle name="Įprastas 5 5 3 3 5 2" xfId="6033" xr:uid="{852D64E4-C4E4-46FC-A14F-7F2AC14204BC}"/>
    <cellStyle name="Įprastas 5 5 3 3 5 3" xfId="7761" xr:uid="{58E1037A-B277-46E2-B742-DC92F968E42D}"/>
    <cellStyle name="Įprastas 5 5 3 3 5 4" xfId="4305" xr:uid="{F39E930B-FF50-42F0-8229-8AC728B79EFD}"/>
    <cellStyle name="Įprastas 5 5 3 3 5_8 priedas" xfId="10174" xr:uid="{135571F7-4B96-4FF7-B1D1-FBF1F9CAAE88}"/>
    <cellStyle name="Įprastas 5 5 3 3 6" xfId="2577" xr:uid="{3CB5B7A3-B6C0-446E-B67D-7D28E037D7F6}"/>
    <cellStyle name="Įprastas 5 5 3 3 6 2" xfId="5169" xr:uid="{0D7CA11C-9E13-4BFE-893C-64C1DB26B2C3}"/>
    <cellStyle name="Įprastas 5 5 3 3 6_8 priedas" xfId="10175" xr:uid="{231150AD-0486-4E83-B619-F58D0BAF3516}"/>
    <cellStyle name="Įprastas 5 5 3 3 7" xfId="6897" xr:uid="{7421B17E-6342-40F9-A28D-49D1F9A73E93}"/>
    <cellStyle name="Įprastas 5 5 3 3 8" xfId="3441" xr:uid="{33FE3CF8-1751-47DA-99CD-27C1179B2A2D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 2 2" xfId="2101" xr:uid="{6DC25C91-0731-4075-B748-7AD5C3EA9AFE}"/>
    <cellStyle name="Įprastas 5 5 3 4 2 2 2" xfId="6253" xr:uid="{CC38A026-D81F-49EB-9F2A-B5DBC4E6403F}"/>
    <cellStyle name="Įprastas 5 5 3 4 2 2 3" xfId="7981" xr:uid="{7687C31D-4637-49D4-92E5-994EF18A267A}"/>
    <cellStyle name="Įprastas 5 5 3 4 2 2 4" xfId="4525" xr:uid="{229523CD-0F1E-4DA3-A386-E02051BDC496}"/>
    <cellStyle name="Įprastas 5 5 3 4 2 2_8 priedas" xfId="10177" xr:uid="{8534AA2A-0CA3-44E0-A0E3-E5817E3A0393}"/>
    <cellStyle name="Įprastas 5 5 3 4 2 3" xfId="2797" xr:uid="{249852A0-F3AB-4761-8A5D-2847C25D9E99}"/>
    <cellStyle name="Įprastas 5 5 3 4 2 3 2" xfId="5389" xr:uid="{10276DDE-A107-4A77-958E-6755DEAAF0A6}"/>
    <cellStyle name="Įprastas 5 5 3 4 2 3_8 priedas" xfId="10178" xr:uid="{83087F05-0372-4785-B219-A9BBF2BF5C6D}"/>
    <cellStyle name="Įprastas 5 5 3 4 2 4" xfId="7117" xr:uid="{CB71F9CC-E500-48AE-8018-59CB286C996F}"/>
    <cellStyle name="Įprastas 5 5 3 4 2 5" xfId="3661" xr:uid="{1376FBCC-2955-4B31-82DB-CADC603525E3}"/>
    <cellStyle name="Įprastas 5 5 3 4 2_8 priedas" xfId="10176" xr:uid="{994DE0A4-8114-4F0C-9F58-0EA7D472305A}"/>
    <cellStyle name="Įprastas 5 5 3 4 3" xfId="2102" xr:uid="{8E93EDCE-9579-4A70-9415-71721F913ABD}"/>
    <cellStyle name="Įprastas 5 5 3 4 3 2" xfId="6036" xr:uid="{ADF15FD8-759D-4CBC-AA49-67CAF9355E2C}"/>
    <cellStyle name="Įprastas 5 5 3 4 3 3" xfId="7764" xr:uid="{D434DD37-3BFB-4BD8-A7F3-65BB6C4678CD}"/>
    <cellStyle name="Įprastas 5 5 3 4 3 4" xfId="4308" xr:uid="{2AD658D1-EC02-45CD-94C0-3313197A2F99}"/>
    <cellStyle name="Įprastas 5 5 3 4 3_8 priedas" xfId="10179" xr:uid="{F580A508-9DCB-4836-B6D3-233AE3E7CB66}"/>
    <cellStyle name="Įprastas 5 5 3 4 4" xfId="2580" xr:uid="{5933A06A-8342-4BC5-877E-8C30B87F44FE}"/>
    <cellStyle name="Įprastas 5 5 3 4 4 2" xfId="5172" xr:uid="{F57481D3-324A-44FE-8B09-BBBB2B51E9E6}"/>
    <cellStyle name="Įprastas 5 5 3 4 4_8 priedas" xfId="10180" xr:uid="{48C6CE2F-AD9B-417B-A88F-A69112AE15CC}"/>
    <cellStyle name="Įprastas 5 5 3 4 5" xfId="6900" xr:uid="{55A300CA-E2E1-43D8-B82E-00C56DAA7D29}"/>
    <cellStyle name="Įprastas 5 5 3 4 6" xfId="3444" xr:uid="{29A4956A-949F-49C3-B402-C8ACD1A37876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 2 2" xfId="2103" xr:uid="{9A0E1D37-4D8B-4B41-B98F-ABD16B30E566}"/>
    <cellStyle name="Įprastas 5 5 3 5 2 2 2" xfId="6397" xr:uid="{9223C493-413C-4996-83CB-C859F189B120}"/>
    <cellStyle name="Įprastas 5 5 3 5 2 2 3" xfId="8125" xr:uid="{A8A09197-334B-4D87-B538-22C0D7C56236}"/>
    <cellStyle name="Įprastas 5 5 3 5 2 2 4" xfId="4669" xr:uid="{50C2D552-0925-4293-8B05-920178A5EDC0}"/>
    <cellStyle name="Įprastas 5 5 3 5 2 2_8 priedas" xfId="10182" xr:uid="{A2511423-D933-411A-BA4C-3B011F6B608E}"/>
    <cellStyle name="Įprastas 5 5 3 5 2 3" xfId="2941" xr:uid="{D520CD58-1D32-4338-8F1C-1A39EC282615}"/>
    <cellStyle name="Įprastas 5 5 3 5 2 3 2" xfId="5533" xr:uid="{4F4E79E4-1CEE-4CD9-B27E-2A1CD01FF95D}"/>
    <cellStyle name="Įprastas 5 5 3 5 2 3_8 priedas" xfId="10183" xr:uid="{FD4ECFE7-3E51-41DF-917B-E6B55FDC2CDC}"/>
    <cellStyle name="Įprastas 5 5 3 5 2 4" xfId="7261" xr:uid="{E10496E2-44B6-439E-AE70-12A8B46651A1}"/>
    <cellStyle name="Įprastas 5 5 3 5 2 5" xfId="3805" xr:uid="{226BBD32-CD81-4D1B-B496-D5F43D90A775}"/>
    <cellStyle name="Įprastas 5 5 3 5 2_8 priedas" xfId="10181" xr:uid="{F7213D33-5780-4789-9314-DEC23919338C}"/>
    <cellStyle name="Įprastas 5 5 3 5 3" xfId="2104" xr:uid="{AAF6416C-C047-45A5-A972-D8DA42A55CBF}"/>
    <cellStyle name="Įprastas 5 5 3 5 3 2" xfId="6037" xr:uid="{563955E1-D98F-4F6F-B92F-171A6A3752B1}"/>
    <cellStyle name="Įprastas 5 5 3 5 3 3" xfId="7765" xr:uid="{36990C7E-BD99-4C09-A864-8573062488A9}"/>
    <cellStyle name="Įprastas 5 5 3 5 3 4" xfId="4309" xr:uid="{2173442E-3CD4-4607-90B5-EEBD64346931}"/>
    <cellStyle name="Įprastas 5 5 3 5 3_8 priedas" xfId="10184" xr:uid="{80F41F26-5BFE-4BC7-8B7B-4E21A12B3DDE}"/>
    <cellStyle name="Įprastas 5 5 3 5 4" xfId="2581" xr:uid="{2D449E60-4FF1-476D-B8E5-3BC67CE64B8F}"/>
    <cellStyle name="Įprastas 5 5 3 5 4 2" xfId="5173" xr:uid="{0D546668-AAFB-404E-998C-E95CD2EA55C8}"/>
    <cellStyle name="Įprastas 5 5 3 5 4_8 priedas" xfId="10185" xr:uid="{3A61B07B-B959-483F-AA52-EB5499A21978}"/>
    <cellStyle name="Įprastas 5 5 3 5 5" xfId="6901" xr:uid="{2EAAA5F4-6818-48AF-B185-3D719D00552B}"/>
    <cellStyle name="Įprastas 5 5 3 5 6" xfId="3445" xr:uid="{1D297E7A-C1FD-4B10-A32F-71FE334ABF77}"/>
    <cellStyle name="Įprastas 5 5 3 5_8 priedas" xfId="1121" xr:uid="{00000000-0005-0000-0000-00009A040000}"/>
    <cellStyle name="Įprastas 5 5 3 6" xfId="505" xr:uid="{00000000-0005-0000-0000-00009B040000}"/>
    <cellStyle name="Įprastas 5 5 3 6 2" xfId="2105" xr:uid="{25B0EBFF-44E8-4001-8755-955FDAAB25C8}"/>
    <cellStyle name="Įprastas 5 5 3 6 2 2" xfId="6109" xr:uid="{76067A3A-2378-440F-872A-0318DF8E52F3}"/>
    <cellStyle name="Įprastas 5 5 3 6 2 3" xfId="7837" xr:uid="{DED01F7E-3FED-4FE2-8AE6-592FCBDAADDC}"/>
    <cellStyle name="Įprastas 5 5 3 6 2 4" xfId="4381" xr:uid="{97E404ED-2AE4-46E6-AF87-8BDBA3C64DCB}"/>
    <cellStyle name="Įprastas 5 5 3 6 2_8 priedas" xfId="10187" xr:uid="{13452584-1369-4B6B-9297-3CD59465B65C}"/>
    <cellStyle name="Įprastas 5 5 3 6 3" xfId="2653" xr:uid="{CE24D0C4-4F78-46B8-8F12-23209159D864}"/>
    <cellStyle name="Įprastas 5 5 3 6 3 2" xfId="5245" xr:uid="{51B4AD53-DE90-4FFF-B1DA-137B24831E1E}"/>
    <cellStyle name="Įprastas 5 5 3 6 3_8 priedas" xfId="10188" xr:uid="{21A3DAE7-950F-4E8B-AF00-845000F9AF69}"/>
    <cellStyle name="Įprastas 5 5 3 6 4" xfId="6973" xr:uid="{E4A9FD7A-9746-4796-B3B2-F4490CDCBCED}"/>
    <cellStyle name="Įprastas 5 5 3 6 5" xfId="3517" xr:uid="{F74ACA14-6BB7-48ED-9EB2-5BDE5CAC33B8}"/>
    <cellStyle name="Įprastas 5 5 3 6_8 priedas" xfId="10186" xr:uid="{0E4317FD-EF9B-4A6A-ACB8-16EAA08220DA}"/>
    <cellStyle name="Įprastas 5 5 3 7" xfId="2106" xr:uid="{020F7A1E-9BAD-4787-A099-23D588B0C8D3}"/>
    <cellStyle name="Įprastas 5 5 3 7 2" xfId="6029" xr:uid="{A7BE18FE-1969-47BC-8AF4-541F6B9A12F7}"/>
    <cellStyle name="Įprastas 5 5 3 7 3" xfId="7757" xr:uid="{C66D9A61-AF47-4847-A0A5-0373AF9DBB06}"/>
    <cellStyle name="Įprastas 5 5 3 7 4" xfId="4301" xr:uid="{3EC70E09-4E30-4BD3-8709-82232A453E81}"/>
    <cellStyle name="Įprastas 5 5 3 7_8 priedas" xfId="10189" xr:uid="{FA485613-9FC7-4AE5-98B2-40F38A1BE646}"/>
    <cellStyle name="Įprastas 5 5 3 8" xfId="2573" xr:uid="{F741499B-791F-458D-8A24-4FCB44E373C6}"/>
    <cellStyle name="Įprastas 5 5 3 8 2" xfId="5165" xr:uid="{63C682E1-0279-41A6-8B58-00E434405D38}"/>
    <cellStyle name="Įprastas 5 5 3 8_8 priedas" xfId="10190" xr:uid="{4777F4A4-7050-41D4-AAAF-2C7E288C499F}"/>
    <cellStyle name="Įprastas 5 5 3 9" xfId="6893" xr:uid="{88F38A1E-EA32-4ED7-843E-A4D6A6C869E2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 2 2" xfId="2107" xr:uid="{3004E76A-0079-4B28-A32B-522E36AB5D47}"/>
    <cellStyle name="Įprastas 5 5 4 2 2 2 2" xfId="6277" xr:uid="{992423BE-D2A3-4413-99DD-6DC82B93C878}"/>
    <cellStyle name="Įprastas 5 5 4 2 2 2 3" xfId="8005" xr:uid="{22BA42D2-F9CA-478F-B425-D3C7E45FE63C}"/>
    <cellStyle name="Įprastas 5 5 4 2 2 2 4" xfId="4549" xr:uid="{4EF65ADC-479D-43A2-8A78-A9E8597537D7}"/>
    <cellStyle name="Įprastas 5 5 4 2 2 2_8 priedas" xfId="10192" xr:uid="{FA84B26A-813A-45C7-84FC-A1F0E84AA182}"/>
    <cellStyle name="Įprastas 5 5 4 2 2 3" xfId="2821" xr:uid="{B38F3621-BFF0-483E-B452-2F7ED47E836E}"/>
    <cellStyle name="Įprastas 5 5 4 2 2 3 2" xfId="5413" xr:uid="{35A6BBEC-8DF4-48C4-81D1-3AD474E34283}"/>
    <cellStyle name="Įprastas 5 5 4 2 2 3_8 priedas" xfId="10193" xr:uid="{E5AC2385-3851-4938-B30C-3FC318AF6139}"/>
    <cellStyle name="Įprastas 5 5 4 2 2 4" xfId="7141" xr:uid="{F69E84BF-7968-4A70-AF4C-54CA390AAA96}"/>
    <cellStyle name="Įprastas 5 5 4 2 2 5" xfId="3685" xr:uid="{9D645370-2BDD-43E1-8A14-7838393CE11B}"/>
    <cellStyle name="Įprastas 5 5 4 2 2_8 priedas" xfId="10191" xr:uid="{29EFA27D-084E-4FE9-B716-80B9076AD0C1}"/>
    <cellStyle name="Įprastas 5 5 4 2 3" xfId="2108" xr:uid="{7881C816-3B5A-45D4-BE53-110F036D7796}"/>
    <cellStyle name="Įprastas 5 5 4 2 3 2" xfId="6039" xr:uid="{CF0764CB-A862-4B28-9B3D-FFF6C34C7F33}"/>
    <cellStyle name="Įprastas 5 5 4 2 3 3" xfId="7767" xr:uid="{F1F7C35F-211E-4A6F-93CC-42EC2769EC62}"/>
    <cellStyle name="Įprastas 5 5 4 2 3 4" xfId="4311" xr:uid="{7B8CC441-F454-467A-8EDD-00A6878CFEA1}"/>
    <cellStyle name="Įprastas 5 5 4 2 3_8 priedas" xfId="10194" xr:uid="{8DDB483E-125F-4518-AB6A-36E319E65C63}"/>
    <cellStyle name="Įprastas 5 5 4 2 4" xfId="2583" xr:uid="{9B3D69FC-6E03-45EC-B47F-76CEDC3CF513}"/>
    <cellStyle name="Įprastas 5 5 4 2 4 2" xfId="5175" xr:uid="{FB437917-B130-4CF0-BB22-94762A92CF63}"/>
    <cellStyle name="Įprastas 5 5 4 2 4_8 priedas" xfId="10195" xr:uid="{370D57AA-6F20-4C5F-B344-D3BA2F6205E5}"/>
    <cellStyle name="Įprastas 5 5 4 2 5" xfId="6903" xr:uid="{347F900E-1257-4D9E-B141-9ECFCF264F8A}"/>
    <cellStyle name="Įprastas 5 5 4 2 6" xfId="3447" xr:uid="{F14AA379-3B2C-444E-82C8-989B68984DA4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 2 2" xfId="2109" xr:uid="{FB1EC24D-BA69-41A3-A7F5-FE0B744699EF}"/>
    <cellStyle name="Įprastas 5 5 4 3 2 2 2" xfId="6421" xr:uid="{C380AAF5-513D-4AA5-B4D3-B6EC52EA4373}"/>
    <cellStyle name="Įprastas 5 5 4 3 2 2 3" xfId="8149" xr:uid="{8F310060-BD17-457D-AAD7-7D8FABDDF778}"/>
    <cellStyle name="Įprastas 5 5 4 3 2 2 4" xfId="4693" xr:uid="{0636418A-D170-4332-9F6B-E8D263FD2B79}"/>
    <cellStyle name="Įprastas 5 5 4 3 2 2_8 priedas" xfId="10197" xr:uid="{FBB6CAF9-8C79-407E-9984-9C543C577B47}"/>
    <cellStyle name="Įprastas 5 5 4 3 2 3" xfId="2965" xr:uid="{7055572D-A7E2-4ADA-9F64-DBE7784902CE}"/>
    <cellStyle name="Įprastas 5 5 4 3 2 3 2" xfId="5557" xr:uid="{7B14E898-1FBF-466C-9928-13C5CF361F90}"/>
    <cellStyle name="Įprastas 5 5 4 3 2 3_8 priedas" xfId="10198" xr:uid="{04F630B4-DEBE-416E-81EE-B7FBFB11EC06}"/>
    <cellStyle name="Įprastas 5 5 4 3 2 4" xfId="7285" xr:uid="{CE3DCC5D-37B1-4343-9664-ED8479135192}"/>
    <cellStyle name="Įprastas 5 5 4 3 2 5" xfId="3829" xr:uid="{B9520755-2AD8-46B9-BF24-D4CC27AF5BA4}"/>
    <cellStyle name="Įprastas 5 5 4 3 2_8 priedas" xfId="10196" xr:uid="{6100BC4D-87E0-43CA-AF0F-093ECD853E50}"/>
    <cellStyle name="Įprastas 5 5 4 3 3" xfId="2110" xr:uid="{1D7CA51E-D6ED-49EC-97BF-E62C0305710C}"/>
    <cellStyle name="Įprastas 5 5 4 3 3 2" xfId="6040" xr:uid="{FCFF74F8-A75D-40F5-AD6F-CD649CAD0821}"/>
    <cellStyle name="Įprastas 5 5 4 3 3 3" xfId="7768" xr:uid="{196A1D0B-AD75-4B45-9485-884FEBC6C5CD}"/>
    <cellStyle name="Įprastas 5 5 4 3 3 4" xfId="4312" xr:uid="{DC82E4EE-6D40-473E-935F-D93234A64C09}"/>
    <cellStyle name="Įprastas 5 5 4 3 3_8 priedas" xfId="10199" xr:uid="{148931B5-093C-44BF-A75D-F1D38138EF46}"/>
    <cellStyle name="Įprastas 5 5 4 3 4" xfId="2584" xr:uid="{09E61B68-57DF-4C86-9EF6-E2E5ED73137A}"/>
    <cellStyle name="Įprastas 5 5 4 3 4 2" xfId="5176" xr:uid="{91CA0DFC-2D98-4281-9459-3735DEC54B46}"/>
    <cellStyle name="Įprastas 5 5 4 3 4_8 priedas" xfId="10200" xr:uid="{C8546082-83B5-4F08-B410-D5C232E57AEE}"/>
    <cellStyle name="Įprastas 5 5 4 3 5" xfId="6904" xr:uid="{8E42E8BB-0E85-43C7-B8EF-8696C4B6FEC0}"/>
    <cellStyle name="Įprastas 5 5 4 3 6" xfId="3448" xr:uid="{9CA404E6-CEE5-4C13-9104-97A7A18AB628}"/>
    <cellStyle name="Įprastas 5 5 4 3_8 priedas" xfId="1203" xr:uid="{00000000-0005-0000-0000-0000A3040000}"/>
    <cellStyle name="Įprastas 5 5 4 4" xfId="529" xr:uid="{00000000-0005-0000-0000-0000A4040000}"/>
    <cellStyle name="Įprastas 5 5 4 4 2" xfId="2111" xr:uid="{A0CEB153-1FFF-44E3-A21F-0639B5144799}"/>
    <cellStyle name="Įprastas 5 5 4 4 2 2" xfId="6133" xr:uid="{713D7A67-F606-42E6-B97B-AF23583821F9}"/>
    <cellStyle name="Įprastas 5 5 4 4 2 3" xfId="7861" xr:uid="{82FF6A90-0FDD-4F56-8BD9-57E1EC4B76DA}"/>
    <cellStyle name="Įprastas 5 5 4 4 2 4" xfId="4405" xr:uid="{5BB81AC0-761C-49C2-A60A-5F046C34FAB0}"/>
    <cellStyle name="Įprastas 5 5 4 4 2_8 priedas" xfId="10202" xr:uid="{061804B9-CDC7-4994-8ADE-B44AF7CC3D09}"/>
    <cellStyle name="Įprastas 5 5 4 4 3" xfId="2677" xr:uid="{DAFD731B-0FC0-4102-A853-BEBDF5B76923}"/>
    <cellStyle name="Įprastas 5 5 4 4 3 2" xfId="5269" xr:uid="{F4BC293D-8FA0-4AB5-838B-B5B0F1FBD579}"/>
    <cellStyle name="Įprastas 5 5 4 4 3_8 priedas" xfId="10203" xr:uid="{694F8E25-416B-4083-A47F-EF21F947BFC2}"/>
    <cellStyle name="Įprastas 5 5 4 4 4" xfId="6997" xr:uid="{ADD43396-FED7-4182-BBC2-66E4C9F57618}"/>
    <cellStyle name="Įprastas 5 5 4 4 5" xfId="3541" xr:uid="{CD33F870-CF28-4081-BD19-0CE0B2CEEC70}"/>
    <cellStyle name="Įprastas 5 5 4 4_8 priedas" xfId="10201" xr:uid="{C4EBA239-9309-4448-8E8E-E36EF24CCDF8}"/>
    <cellStyle name="Įprastas 5 5 4 5" xfId="2112" xr:uid="{5E0BE0BF-184D-4C15-B85F-FE0E91F020E5}"/>
    <cellStyle name="Įprastas 5 5 4 5 2" xfId="6038" xr:uid="{9AC2A8AB-8070-4B5C-AAE4-7C8EF561D414}"/>
    <cellStyle name="Įprastas 5 5 4 5 3" xfId="7766" xr:uid="{F5BDECC6-8776-448D-9240-780ABD982816}"/>
    <cellStyle name="Įprastas 5 5 4 5 4" xfId="4310" xr:uid="{0FD67ED5-7C09-4978-949F-C78C730DF945}"/>
    <cellStyle name="Įprastas 5 5 4 5_8 priedas" xfId="10204" xr:uid="{E98C4BA9-84F6-4415-998E-2FB211012A3F}"/>
    <cellStyle name="Įprastas 5 5 4 6" xfId="2582" xr:uid="{3E7FE7C0-A17A-42CF-BC8F-B48E47450C21}"/>
    <cellStyle name="Įprastas 5 5 4 6 2" xfId="5174" xr:uid="{49DF29F9-4963-4ED2-9BAB-F22D3422BA78}"/>
    <cellStyle name="Įprastas 5 5 4 6_8 priedas" xfId="10205" xr:uid="{80ED8797-B11A-4D51-8E42-D9863073B125}"/>
    <cellStyle name="Įprastas 5 5 4 7" xfId="6902" xr:uid="{BEA0A46B-1201-467C-A093-0C0F55F98477}"/>
    <cellStyle name="Įprastas 5 5 4 8" xfId="3446" xr:uid="{4838F0A4-C563-4188-927A-B7755C31ECE4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 2 2" xfId="2113" xr:uid="{0F9D7895-1837-4ECB-9F74-47253EFAD8B8}"/>
    <cellStyle name="Įprastas 5 5 5 2 2 2 2" xfId="6325" xr:uid="{F5A7974C-3C07-427B-8A5D-5D31DAC46C3D}"/>
    <cellStyle name="Įprastas 5 5 5 2 2 2 3" xfId="8053" xr:uid="{5B1FA123-CED2-47F7-B460-C4809DDA8ABA}"/>
    <cellStyle name="Įprastas 5 5 5 2 2 2 4" xfId="4597" xr:uid="{D6080497-D116-471B-89A0-37624DF63805}"/>
    <cellStyle name="Įprastas 5 5 5 2 2 2_8 priedas" xfId="10207" xr:uid="{FE72A6D6-16B6-40D8-BEA2-A92DA9C70A16}"/>
    <cellStyle name="Įprastas 5 5 5 2 2 3" xfId="2869" xr:uid="{D954A7AF-D99E-47C1-B013-BB1E0CFABEEA}"/>
    <cellStyle name="Įprastas 5 5 5 2 2 3 2" xfId="5461" xr:uid="{1C9328CB-F5C8-4D1A-A8EB-52C4F5248056}"/>
    <cellStyle name="Įprastas 5 5 5 2 2 3_8 priedas" xfId="10208" xr:uid="{798E379E-30B6-44E2-A39B-D8B86D82B75C}"/>
    <cellStyle name="Įprastas 5 5 5 2 2 4" xfId="7189" xr:uid="{D75AC778-3FBC-4C73-8928-49F358CADF7E}"/>
    <cellStyle name="Įprastas 5 5 5 2 2 5" xfId="3733" xr:uid="{F03D8B4C-FF00-46B4-897C-466A4EA4527E}"/>
    <cellStyle name="Įprastas 5 5 5 2 2_8 priedas" xfId="10206" xr:uid="{372CC5C8-DD1D-4E75-B9B1-582D0FCFE3F9}"/>
    <cellStyle name="Įprastas 5 5 5 2 3" xfId="2114" xr:uid="{4FEF86C2-18E8-4B3B-A1FC-9C833A55BC55}"/>
    <cellStyle name="Įprastas 5 5 5 2 3 2" xfId="6042" xr:uid="{69D1A025-8CC0-4C76-B3CF-268DD95F3A75}"/>
    <cellStyle name="Įprastas 5 5 5 2 3 3" xfId="7770" xr:uid="{9A47A56A-86B8-41B2-9561-4905F0049BD8}"/>
    <cellStyle name="Įprastas 5 5 5 2 3 4" xfId="4314" xr:uid="{656B34DC-3B26-4D5C-87D3-ABDF464A7A12}"/>
    <cellStyle name="Įprastas 5 5 5 2 3_8 priedas" xfId="10209" xr:uid="{D4ED2DBC-76C5-48B5-A92E-96225FBFBDE4}"/>
    <cellStyle name="Įprastas 5 5 5 2 4" xfId="2586" xr:uid="{33C57A41-5612-4758-9E95-225991888690}"/>
    <cellStyle name="Įprastas 5 5 5 2 4 2" xfId="5178" xr:uid="{593A2431-2E62-4370-BF62-794AB8BE31A5}"/>
    <cellStyle name="Įprastas 5 5 5 2 4_8 priedas" xfId="10210" xr:uid="{3925888C-F5FD-44D0-88F1-F57CF80A100E}"/>
    <cellStyle name="Įprastas 5 5 5 2 5" xfId="6906" xr:uid="{E672AB39-0B1F-46C8-AFA3-94F666AD9FCA}"/>
    <cellStyle name="Įprastas 5 5 5 2 6" xfId="3450" xr:uid="{817E02EE-FA00-4727-94EA-B50F030EB54F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 2 2" xfId="2115" xr:uid="{32A8E8E4-2D44-430E-913A-CA32D33F4118}"/>
    <cellStyle name="Įprastas 5 5 5 3 2 2 2" xfId="6469" xr:uid="{03D11530-00BF-4918-BA89-2279C4BF0020}"/>
    <cellStyle name="Įprastas 5 5 5 3 2 2 3" xfId="8197" xr:uid="{FE11955A-793A-4C1A-9DC6-DEDBD1B411E5}"/>
    <cellStyle name="Įprastas 5 5 5 3 2 2 4" xfId="4741" xr:uid="{1771E9D8-2081-4BC3-91D8-B222137A9FBF}"/>
    <cellStyle name="Įprastas 5 5 5 3 2 2_8 priedas" xfId="10212" xr:uid="{4C96E6EA-B244-440F-923D-795BFFB08495}"/>
    <cellStyle name="Įprastas 5 5 5 3 2 3" xfId="3013" xr:uid="{B028B9F4-D1B0-403F-A2CD-4B3ED193DC78}"/>
    <cellStyle name="Įprastas 5 5 5 3 2 3 2" xfId="5605" xr:uid="{9A378499-76F0-442C-B76D-BDDA91F9944E}"/>
    <cellStyle name="Įprastas 5 5 5 3 2 3_8 priedas" xfId="10213" xr:uid="{BF6F3802-CAC8-407E-953E-299EC20D39C0}"/>
    <cellStyle name="Įprastas 5 5 5 3 2 4" xfId="7333" xr:uid="{4AF636FE-8D5B-40CA-B9A4-F215AB0F279B}"/>
    <cellStyle name="Įprastas 5 5 5 3 2 5" xfId="3877" xr:uid="{B2379520-B51A-4FBE-A624-60E554764ECD}"/>
    <cellStyle name="Įprastas 5 5 5 3 2_8 priedas" xfId="10211" xr:uid="{B838E349-F848-4A86-8595-19D9ACB5A14D}"/>
    <cellStyle name="Įprastas 5 5 5 3 3" xfId="2116" xr:uid="{67DB0046-DF97-4B73-BA1E-108E88530D01}"/>
    <cellStyle name="Įprastas 5 5 5 3 3 2" xfId="6043" xr:uid="{E0801E37-E3EF-445D-87B3-367733D8B905}"/>
    <cellStyle name="Įprastas 5 5 5 3 3 3" xfId="7771" xr:uid="{C59FD7D7-BFC8-40BD-85C8-6AB8E9657006}"/>
    <cellStyle name="Įprastas 5 5 5 3 3 4" xfId="4315" xr:uid="{03843568-C1C5-4570-95B0-35D69C64EAA4}"/>
    <cellStyle name="Įprastas 5 5 5 3 3_8 priedas" xfId="10214" xr:uid="{76E00941-E73A-499D-8922-4521C1C1377E}"/>
    <cellStyle name="Įprastas 5 5 5 3 4" xfId="2587" xr:uid="{3DCA95CA-49A0-41F2-AC34-D9B1F7A4732A}"/>
    <cellStyle name="Įprastas 5 5 5 3 4 2" xfId="5179" xr:uid="{8C9F78E9-7549-40B9-B693-7BAE10BFF605}"/>
    <cellStyle name="Įprastas 5 5 5 3 4_8 priedas" xfId="10215" xr:uid="{AE712F8A-5B05-4548-AA94-5E653D797EE6}"/>
    <cellStyle name="Įprastas 5 5 5 3 5" xfId="6907" xr:uid="{35583B39-8831-4398-86F9-3C4DC9EA3C9A}"/>
    <cellStyle name="Įprastas 5 5 5 3 6" xfId="3451" xr:uid="{AD0EEBDA-05E4-4749-A94B-5303C7C3EB97}"/>
    <cellStyle name="Įprastas 5 5 5 3_8 priedas" xfId="1157" xr:uid="{00000000-0005-0000-0000-0000AC040000}"/>
    <cellStyle name="Įprastas 5 5 5 4" xfId="577" xr:uid="{00000000-0005-0000-0000-0000AD040000}"/>
    <cellStyle name="Įprastas 5 5 5 4 2" xfId="2117" xr:uid="{902AADB6-6A9D-4C0E-8622-D62C3AD34290}"/>
    <cellStyle name="Įprastas 5 5 5 4 2 2" xfId="6181" xr:uid="{524EBF29-E85F-4BC5-982F-456DBE55682A}"/>
    <cellStyle name="Įprastas 5 5 5 4 2 3" xfId="7909" xr:uid="{322B3C91-BF86-441F-BFC7-4F350F7EE779}"/>
    <cellStyle name="Įprastas 5 5 5 4 2 4" xfId="4453" xr:uid="{925F0349-FD6E-4D89-8130-6CDDCFF69E79}"/>
    <cellStyle name="Įprastas 5 5 5 4 2_8 priedas" xfId="10217" xr:uid="{8F4956B4-401D-4344-8A5C-2F20D3CB8433}"/>
    <cellStyle name="Įprastas 5 5 5 4 3" xfId="2725" xr:uid="{22728A2B-24AA-4AD4-9F7D-3DAAC19C9CE7}"/>
    <cellStyle name="Įprastas 5 5 5 4 3 2" xfId="5317" xr:uid="{6DC97C58-3BC5-41E4-836E-CD3D76B917FD}"/>
    <cellStyle name="Įprastas 5 5 5 4 3_8 priedas" xfId="10218" xr:uid="{782A9EEF-DF57-4CF3-A08D-7849BCC56723}"/>
    <cellStyle name="Įprastas 5 5 5 4 4" xfId="7045" xr:uid="{84DE7855-A73F-4934-8AB2-B89E56F3A288}"/>
    <cellStyle name="Įprastas 5 5 5 4 5" xfId="3589" xr:uid="{CF1106AC-EFD1-45B6-BDA1-2B736BD526F2}"/>
    <cellStyle name="Įprastas 5 5 5 4_8 priedas" xfId="10216" xr:uid="{B9B558E1-A20C-4E32-9C96-E2D8A9629D34}"/>
    <cellStyle name="Įprastas 5 5 5 5" xfId="2118" xr:uid="{91B0CC3C-7F51-4B6A-BBED-A17B9BBF211B}"/>
    <cellStyle name="Įprastas 5 5 5 5 2" xfId="6041" xr:uid="{36D9D27E-9AA8-4E98-9290-53460DACEBF4}"/>
    <cellStyle name="Įprastas 5 5 5 5 3" xfId="7769" xr:uid="{2C3C9D64-140A-41B3-B298-66B79017154C}"/>
    <cellStyle name="Įprastas 5 5 5 5 4" xfId="4313" xr:uid="{5FE89A30-5F0E-454C-BF0F-5AEB71076134}"/>
    <cellStyle name="Įprastas 5 5 5 5_8 priedas" xfId="10219" xr:uid="{2DBFFE76-0EA5-41A6-97D7-FEAAE2BB43C6}"/>
    <cellStyle name="Įprastas 5 5 5 6" xfId="2585" xr:uid="{88885CE6-0394-4671-BF0C-F496F59653A5}"/>
    <cellStyle name="Įprastas 5 5 5 6 2" xfId="5177" xr:uid="{DE452296-F7E0-4BFB-AB26-EAB67536B79E}"/>
    <cellStyle name="Įprastas 5 5 5 6_8 priedas" xfId="10220" xr:uid="{F78E1B2D-DB87-4B2D-9960-6CFA7E38306B}"/>
    <cellStyle name="Įprastas 5 5 5 7" xfId="6905" xr:uid="{1BE5A537-3B10-4911-9E1B-3DB192D52A5F}"/>
    <cellStyle name="Įprastas 5 5 5 8" xfId="3449" xr:uid="{150E78E6-FBA7-471C-9792-C4AECF14C73E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 2 2" xfId="2119" xr:uid="{28CF2896-633B-4C5D-A1FA-665BA66B7F83}"/>
    <cellStyle name="Įprastas 5 5 6 2 2 2" xfId="6229" xr:uid="{D6D0E4D9-2081-413F-9A6E-4C6337B3B195}"/>
    <cellStyle name="Įprastas 5 5 6 2 2 3" xfId="7957" xr:uid="{41FEACA0-1619-456A-B46A-2FA8AC70D915}"/>
    <cellStyle name="Įprastas 5 5 6 2 2 4" xfId="4501" xr:uid="{92FCE891-A52F-44B3-94D1-9AC3A5C7E9E0}"/>
    <cellStyle name="Įprastas 5 5 6 2 2_8 priedas" xfId="10222" xr:uid="{81B9BD84-DB0C-41D1-9B94-57DA29BDFB51}"/>
    <cellStyle name="Įprastas 5 5 6 2 3" xfId="2773" xr:uid="{6B204B58-FDE7-43A1-96B4-344F97DDAC44}"/>
    <cellStyle name="Įprastas 5 5 6 2 3 2" xfId="5365" xr:uid="{91F046C7-534D-4B66-9F89-8DB0406B67ED}"/>
    <cellStyle name="Įprastas 5 5 6 2 3_8 priedas" xfId="10223" xr:uid="{FAD6F26C-9BCB-4BD5-897C-451AAC476A33}"/>
    <cellStyle name="Įprastas 5 5 6 2 4" xfId="7093" xr:uid="{2B174F29-81F6-440C-A068-8F6661383B0B}"/>
    <cellStyle name="Įprastas 5 5 6 2 5" xfId="3637" xr:uid="{BAAA4824-3CEC-467F-B197-418859CC5221}"/>
    <cellStyle name="Įprastas 5 5 6 2_8 priedas" xfId="10221" xr:uid="{1540CE03-3DC3-4E78-9310-656E90109976}"/>
    <cellStyle name="Įprastas 5 5 6 3" xfId="2120" xr:uid="{84896BAC-79AA-4FF6-901E-5957F0011AF0}"/>
    <cellStyle name="Įprastas 5 5 6 3 2" xfId="6044" xr:uid="{6386867F-4C91-44A6-8E36-C52208C5BE88}"/>
    <cellStyle name="Įprastas 5 5 6 3 3" xfId="7772" xr:uid="{D539289E-BD0F-4221-B5CD-E66DC952FB13}"/>
    <cellStyle name="Įprastas 5 5 6 3 4" xfId="4316" xr:uid="{8C9BB2DE-4DFD-45A3-B0C9-E525E14B18ED}"/>
    <cellStyle name="Įprastas 5 5 6 3_8 priedas" xfId="10224" xr:uid="{5E602439-8B89-4168-A881-AE677D2446E8}"/>
    <cellStyle name="Įprastas 5 5 6 4" xfId="2588" xr:uid="{A2B0A193-E1D5-4274-A1C2-E29B89F90EA7}"/>
    <cellStyle name="Įprastas 5 5 6 4 2" xfId="5180" xr:uid="{85B66DCC-A198-4014-95A5-5A07FEE6B955}"/>
    <cellStyle name="Įprastas 5 5 6 4_8 priedas" xfId="10225" xr:uid="{B28CD77E-D7A5-4074-B3DF-6F3262F3A9A5}"/>
    <cellStyle name="Įprastas 5 5 6 5" xfId="6908" xr:uid="{40F6CC4B-BF8E-4CC6-9B44-551FFC620559}"/>
    <cellStyle name="Įprastas 5 5 6 6" xfId="3452" xr:uid="{02A18A4D-E60E-4401-A773-A3394EAE825A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 2 2" xfId="2121" xr:uid="{175633C1-9DB8-4023-83CD-12DCD178DEA5}"/>
    <cellStyle name="Įprastas 5 5 7 2 2 2" xfId="6373" xr:uid="{F8F5E019-02E8-4DFC-9F3C-4DAA7C020417}"/>
    <cellStyle name="Įprastas 5 5 7 2 2 3" xfId="8101" xr:uid="{E3AF121F-C347-479C-A49A-183711F82495}"/>
    <cellStyle name="Įprastas 5 5 7 2 2 4" xfId="4645" xr:uid="{748562A0-D934-4CEB-B670-B546F996F18E}"/>
    <cellStyle name="Įprastas 5 5 7 2 2_8 priedas" xfId="10227" xr:uid="{8CA98E14-7182-4FBA-B7BA-843451D2870B}"/>
    <cellStyle name="Įprastas 5 5 7 2 3" xfId="2917" xr:uid="{86E74564-864E-4761-A328-D4A3B7181107}"/>
    <cellStyle name="Įprastas 5 5 7 2 3 2" xfId="5509" xr:uid="{753DEB75-C90D-4EDB-A66E-F8B061594E1F}"/>
    <cellStyle name="Įprastas 5 5 7 2 3_8 priedas" xfId="10228" xr:uid="{3145023F-3C08-4715-919D-BDC180C6BCA1}"/>
    <cellStyle name="Įprastas 5 5 7 2 4" xfId="7237" xr:uid="{3A496B74-F99B-4DED-9C78-BC2E73661CAA}"/>
    <cellStyle name="Įprastas 5 5 7 2 5" xfId="3781" xr:uid="{C88F3CAC-30B8-45A0-85C6-9E463A1326C5}"/>
    <cellStyle name="Įprastas 5 5 7 2_8 priedas" xfId="10226" xr:uid="{AAB53651-195A-425B-BD69-8A5CC66E76D1}"/>
    <cellStyle name="Įprastas 5 5 7 3" xfId="2122" xr:uid="{6F43F92B-0A0F-4AD6-9E34-941DB1937226}"/>
    <cellStyle name="Įprastas 5 5 7 3 2" xfId="6045" xr:uid="{D46B5B51-FA00-461A-9A69-FB10282AAB05}"/>
    <cellStyle name="Įprastas 5 5 7 3 3" xfId="7773" xr:uid="{6D789DD7-E40D-426D-9939-19011D4F499D}"/>
    <cellStyle name="Įprastas 5 5 7 3 4" xfId="4317" xr:uid="{15065F5D-BBBB-46A1-A50D-46C1E8701897}"/>
    <cellStyle name="Įprastas 5 5 7 3_8 priedas" xfId="10229" xr:uid="{3FC43D3F-7287-4DF7-A79D-958FFCCA3653}"/>
    <cellStyle name="Įprastas 5 5 7 4" xfId="2589" xr:uid="{EB766372-9B02-4B39-A352-51B783C49175}"/>
    <cellStyle name="Įprastas 5 5 7 4 2" xfId="5181" xr:uid="{2EEB8B92-CBF4-4CC5-A6A4-FA1A6754E065}"/>
    <cellStyle name="Įprastas 5 5 7 4_8 priedas" xfId="10230" xr:uid="{FCC8E4F8-B6F0-4E0F-8827-729D4670DCA2}"/>
    <cellStyle name="Įprastas 5 5 7 5" xfId="6909" xr:uid="{03A9FA04-4CAB-425A-B392-4ECB8096CDB5}"/>
    <cellStyle name="Įprastas 5 5 7 6" xfId="3453" xr:uid="{B43F0F97-6D9A-4DD8-B8D5-1B1D38A482EC}"/>
    <cellStyle name="Įprastas 5 5 7_8 priedas" xfId="1247" xr:uid="{00000000-0005-0000-0000-0000B4040000}"/>
    <cellStyle name="Įprastas 5 5 8" xfId="481" xr:uid="{00000000-0005-0000-0000-0000B5040000}"/>
    <cellStyle name="Įprastas 5 5 8 2" xfId="2123" xr:uid="{7C7D1402-AA94-4130-952B-976391DD8805}"/>
    <cellStyle name="Įprastas 5 5 8 2 2" xfId="6085" xr:uid="{EA185799-D6F0-4D01-BDFD-33A075EF3515}"/>
    <cellStyle name="Įprastas 5 5 8 2 3" xfId="7813" xr:uid="{012A5BD4-C5DF-4EF7-88E0-F45F115027D4}"/>
    <cellStyle name="Įprastas 5 5 8 2 4" xfId="4357" xr:uid="{1C32ADAB-8D74-4A9C-96A8-98C3D00B05CC}"/>
    <cellStyle name="Įprastas 5 5 8 2_8 priedas" xfId="10232" xr:uid="{642DB0B0-91F7-4AF7-8E72-EB2EAE102E05}"/>
    <cellStyle name="Įprastas 5 5 8 3" xfId="2629" xr:uid="{B7E97BA5-B642-47D5-A812-5018A31915E8}"/>
    <cellStyle name="Įprastas 5 5 8 3 2" xfId="5221" xr:uid="{B2EBF610-02C5-49E7-9FD5-514AF602CC42}"/>
    <cellStyle name="Įprastas 5 5 8 3_8 priedas" xfId="10233" xr:uid="{3473DF5D-8C1C-4AFD-A729-8C01A0FDEAFC}"/>
    <cellStyle name="Įprastas 5 5 8 4" xfId="6949" xr:uid="{F9271079-C295-440A-B1E9-0424A0E1CE26}"/>
    <cellStyle name="Įprastas 5 5 8 5" xfId="3493" xr:uid="{76103993-83E4-426A-AD6C-AB080FB3E10C}"/>
    <cellStyle name="Įprastas 5 5 8_8 priedas" xfId="10231" xr:uid="{8E2F6FD8-74CC-4302-9CC7-9CEDB866AA05}"/>
    <cellStyle name="Įprastas 5 5 9" xfId="2124" xr:uid="{24D47CEE-5F81-46A3-9FE2-5CDAADD86573}"/>
    <cellStyle name="Įprastas 5 5 9 2" xfId="5653" xr:uid="{5CAC351B-EF84-4DA5-A96E-00F7C792D7B6}"/>
    <cellStyle name="Įprastas 5 5 9 3" xfId="7381" xr:uid="{6865B641-97BA-4FFA-AAB8-1F2AB95EC35F}"/>
    <cellStyle name="Įprastas 5 5 9 4" xfId="3925" xr:uid="{2231F260-14E6-4711-8EBA-EDD20036772C}"/>
    <cellStyle name="Įprastas 5 5 9_8 priedas" xfId="10234" xr:uid="{0825FE1E-C774-4650-AA61-09103E128A2E}"/>
    <cellStyle name="Įprastas 5 5_8 priedas" xfId="391" xr:uid="{00000000-0005-0000-0000-0000B6040000}"/>
    <cellStyle name="Įprastas 5 6" xfId="427" xr:uid="{00000000-0005-0000-0000-0000B7040000}"/>
    <cellStyle name="Įprastas 5 6 10" xfId="6910" xr:uid="{C449CA4C-62EC-4352-814D-6B40392A88FA}"/>
    <cellStyle name="Įprastas 5 6 11" xfId="3454" xr:uid="{FE9B9F3B-8697-4B63-9217-47A97377385B}"/>
    <cellStyle name="Įprastas 5 6 2" xfId="428" xr:uid="{00000000-0005-0000-0000-0000B8040000}"/>
    <cellStyle name="Įprastas 5 6 2 10" xfId="3455" xr:uid="{29C6D86E-21B9-4CF6-B78D-88417783C4AB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 2 2" xfId="2125" xr:uid="{61DC4365-11CA-43A7-AED0-AA6C6D8AF892}"/>
    <cellStyle name="Įprastas 5 6 2 2 2 2 2 2" xfId="6307" xr:uid="{737A94B2-4F40-434D-AB00-FBAA9DA1CE00}"/>
    <cellStyle name="Įprastas 5 6 2 2 2 2 2 3" xfId="8035" xr:uid="{94E86C8F-EB94-4311-9F8D-456E11863BA9}"/>
    <cellStyle name="Įprastas 5 6 2 2 2 2 2 4" xfId="4579" xr:uid="{50D90AFE-BAEC-4A9E-B827-1598DD04BC1B}"/>
    <cellStyle name="Įprastas 5 6 2 2 2 2 2_8 priedas" xfId="10236" xr:uid="{B23A975B-FD27-4D55-B130-94895FDF0DD1}"/>
    <cellStyle name="Įprastas 5 6 2 2 2 2 3" xfId="2851" xr:uid="{8EA57665-5D7F-4D59-A509-A8DE286030D5}"/>
    <cellStyle name="Įprastas 5 6 2 2 2 2 3 2" xfId="5443" xr:uid="{D85BAC2D-AFD8-4AEF-AE17-BA7D1570B94A}"/>
    <cellStyle name="Įprastas 5 6 2 2 2 2 3_8 priedas" xfId="10237" xr:uid="{192CF83E-41E2-4E0B-ABFB-041D54EFE4B4}"/>
    <cellStyle name="Įprastas 5 6 2 2 2 2 4" xfId="7171" xr:uid="{ACBBC6D8-BC03-4D25-B117-8AFFD083A527}"/>
    <cellStyle name="Įprastas 5 6 2 2 2 2 5" xfId="3715" xr:uid="{FAC70797-64E3-47A0-9719-186AB0EE6BC3}"/>
    <cellStyle name="Įprastas 5 6 2 2 2 2_8 priedas" xfId="10235" xr:uid="{C58C0D68-49C6-4585-B200-724A0A2B75A3}"/>
    <cellStyle name="Įprastas 5 6 2 2 2 3" xfId="2126" xr:uid="{7468C4B4-831F-4DFA-AB8C-943FB531FC8D}"/>
    <cellStyle name="Įprastas 5 6 2 2 2 3 2" xfId="6049" xr:uid="{39087114-9A91-414E-B99C-389DC1E536AE}"/>
    <cellStyle name="Įprastas 5 6 2 2 2 3 3" xfId="7777" xr:uid="{D86364B5-8818-4D5D-90A5-699879F02384}"/>
    <cellStyle name="Įprastas 5 6 2 2 2 3 4" xfId="4321" xr:uid="{6FFF53CD-17FE-4A63-8D1D-EBBD91644BEC}"/>
    <cellStyle name="Įprastas 5 6 2 2 2 3_8 priedas" xfId="10238" xr:uid="{CA1174FA-ACE8-4455-B6B7-319FC1847787}"/>
    <cellStyle name="Įprastas 5 6 2 2 2 4" xfId="2593" xr:uid="{E52BB572-9BD7-4B8C-A5F4-FB4BBD1C3F6F}"/>
    <cellStyle name="Įprastas 5 6 2 2 2 4 2" xfId="5185" xr:uid="{D7BD1EC5-B66F-4CB8-9A76-4FD676323F07}"/>
    <cellStyle name="Įprastas 5 6 2 2 2 4_8 priedas" xfId="10239" xr:uid="{2AD6D495-0544-4CAF-BE0C-7359FEC9156F}"/>
    <cellStyle name="Įprastas 5 6 2 2 2 5" xfId="6913" xr:uid="{13DB6D97-C000-47ED-9176-90D8CB582CDF}"/>
    <cellStyle name="Įprastas 5 6 2 2 2 6" xfId="3457" xr:uid="{215B6143-B42F-4B28-A322-9EEDE2314994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 2 2" xfId="2127" xr:uid="{30B47A71-022B-468F-899E-792524F7878F}"/>
    <cellStyle name="Įprastas 5 6 2 2 3 2 2 2" xfId="6451" xr:uid="{FDEF74E2-FBD1-4D1D-BC6A-242BFB62F2B3}"/>
    <cellStyle name="Įprastas 5 6 2 2 3 2 2 3" xfId="8179" xr:uid="{5597DFDA-49F7-4862-8C73-6A36307343A7}"/>
    <cellStyle name="Įprastas 5 6 2 2 3 2 2 4" xfId="4723" xr:uid="{95F24715-BEA3-4ACD-94EB-2294E671A8AD}"/>
    <cellStyle name="Įprastas 5 6 2 2 3 2 2_8 priedas" xfId="10241" xr:uid="{4D243CEF-35D4-40FC-829B-69F795669924}"/>
    <cellStyle name="Įprastas 5 6 2 2 3 2 3" xfId="2995" xr:uid="{8E77A301-5E3C-444A-9651-6A1A6ED70AA4}"/>
    <cellStyle name="Įprastas 5 6 2 2 3 2 3 2" xfId="5587" xr:uid="{D1F47405-58D4-4D9F-A2E9-F50FC1F2C805}"/>
    <cellStyle name="Įprastas 5 6 2 2 3 2 3_8 priedas" xfId="10242" xr:uid="{DF649D63-0C67-4D06-A3F6-812E6B1B9A9E}"/>
    <cellStyle name="Įprastas 5 6 2 2 3 2 4" xfId="7315" xr:uid="{9214A64F-0732-478B-B6A0-3B050960097C}"/>
    <cellStyle name="Įprastas 5 6 2 2 3 2 5" xfId="3859" xr:uid="{18C0E5E9-7F83-41CB-941C-C9043694C35B}"/>
    <cellStyle name="Įprastas 5 6 2 2 3 2_8 priedas" xfId="10240" xr:uid="{38168567-B599-44E6-B5FC-E527791A87EF}"/>
    <cellStyle name="Įprastas 5 6 2 2 3 3" xfId="2128" xr:uid="{B4E736B2-9CC4-4FBE-A91A-6ED26EBA8B7A}"/>
    <cellStyle name="Įprastas 5 6 2 2 3 3 2" xfId="6050" xr:uid="{62CB449D-564A-4E69-899E-99F82D92A762}"/>
    <cellStyle name="Įprastas 5 6 2 2 3 3 3" xfId="7778" xr:uid="{05E59616-FB30-48FD-BB1F-BC09F32AE878}"/>
    <cellStyle name="Įprastas 5 6 2 2 3 3 4" xfId="4322" xr:uid="{01E87BCC-125B-4718-A9B4-E859C3FA509D}"/>
    <cellStyle name="Įprastas 5 6 2 2 3 3_8 priedas" xfId="10243" xr:uid="{249F785A-346A-4404-97AF-D75999E51369}"/>
    <cellStyle name="Įprastas 5 6 2 2 3 4" xfId="2594" xr:uid="{715AC3E7-4BC4-4481-84E3-3EE0A3AEE74B}"/>
    <cellStyle name="Įprastas 5 6 2 2 3 4 2" xfId="5186" xr:uid="{B69AFFAF-E38A-497C-8B77-5764184CA58D}"/>
    <cellStyle name="Įprastas 5 6 2 2 3 4_8 priedas" xfId="10244" xr:uid="{ABE4C2A3-F896-4BFF-AC0B-485B02EB3A62}"/>
    <cellStyle name="Įprastas 5 6 2 2 3 5" xfId="6914" xr:uid="{39B28C83-9FA3-4C7A-B58C-3DF0D65BF294}"/>
    <cellStyle name="Įprastas 5 6 2 2 3 6" xfId="3458" xr:uid="{F19C88F8-DF5B-4BF1-876C-6E61A8D7EF7A}"/>
    <cellStyle name="Įprastas 5 6 2 2 3_8 priedas" xfId="1181" xr:uid="{00000000-0005-0000-0000-0000BF040000}"/>
    <cellStyle name="Įprastas 5 6 2 2 4" xfId="559" xr:uid="{00000000-0005-0000-0000-0000C0040000}"/>
    <cellStyle name="Įprastas 5 6 2 2 4 2" xfId="2129" xr:uid="{9E6370FD-5E60-449F-9B39-FA82AA7BF5B0}"/>
    <cellStyle name="Įprastas 5 6 2 2 4 2 2" xfId="6163" xr:uid="{65E2F5A1-2396-4CC5-A435-148F35B102CD}"/>
    <cellStyle name="Įprastas 5 6 2 2 4 2 3" xfId="7891" xr:uid="{92FD95E7-6D7D-441D-8769-FBD4B3EA67C2}"/>
    <cellStyle name="Įprastas 5 6 2 2 4 2 4" xfId="4435" xr:uid="{B4B83AF1-0808-406C-8D62-BC2A87CADD37}"/>
    <cellStyle name="Įprastas 5 6 2 2 4 2_8 priedas" xfId="10246" xr:uid="{8CF55144-7932-446C-8FF9-61ABB2CB113E}"/>
    <cellStyle name="Įprastas 5 6 2 2 4 3" xfId="2707" xr:uid="{0BD0E691-0E97-4A97-BB4D-116408DDE8EE}"/>
    <cellStyle name="Įprastas 5 6 2 2 4 3 2" xfId="5299" xr:uid="{CFF97A3D-A1A8-4B5F-97EF-637B54FC019F}"/>
    <cellStyle name="Įprastas 5 6 2 2 4 3_8 priedas" xfId="10247" xr:uid="{BB25570E-304F-48B9-9C79-1B91639D10AA}"/>
    <cellStyle name="Įprastas 5 6 2 2 4 4" xfId="7027" xr:uid="{3540BE74-6280-4D45-99D5-E235F1FEA159}"/>
    <cellStyle name="Įprastas 5 6 2 2 4 5" xfId="3571" xr:uid="{851D5CE4-CC5F-4EE2-968B-2F22076A0A4E}"/>
    <cellStyle name="Įprastas 5 6 2 2 4_8 priedas" xfId="10245" xr:uid="{B6DB649F-BD26-4EB2-8919-6C8C99A50EEB}"/>
    <cellStyle name="Įprastas 5 6 2 2 5" xfId="2130" xr:uid="{4DFD7CE9-1165-487D-8C7E-178833C19492}"/>
    <cellStyle name="Įprastas 5 6 2 2 5 2" xfId="6048" xr:uid="{2C9E67D6-81F5-4644-A5D2-67B0314211C8}"/>
    <cellStyle name="Įprastas 5 6 2 2 5 3" xfId="7776" xr:uid="{614AEF9F-E0AE-428A-A21F-A9DCC738947F}"/>
    <cellStyle name="Įprastas 5 6 2 2 5 4" xfId="4320" xr:uid="{FB0CB552-5F6A-4043-822D-8B3B1E5F229C}"/>
    <cellStyle name="Įprastas 5 6 2 2 5_8 priedas" xfId="10248" xr:uid="{FAE907BB-1F23-4136-9C3D-17E88E79D058}"/>
    <cellStyle name="Įprastas 5 6 2 2 6" xfId="2592" xr:uid="{E99C461B-B4B2-4915-857A-A17DC6658632}"/>
    <cellStyle name="Įprastas 5 6 2 2 6 2" xfId="5184" xr:uid="{B5682778-D1FE-4DB2-ACE6-6DE1359F3798}"/>
    <cellStyle name="Įprastas 5 6 2 2 6_8 priedas" xfId="10249" xr:uid="{36A0EC2C-51C6-45FD-BCFA-E89E37AF0A5E}"/>
    <cellStyle name="Įprastas 5 6 2 2 7" xfId="6912" xr:uid="{99079019-7E0B-4AB5-A28B-3FE261FD9C97}"/>
    <cellStyle name="Įprastas 5 6 2 2 8" xfId="3456" xr:uid="{E4DB7B5B-7473-409B-B445-31E8A8108D04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 2 2" xfId="2131" xr:uid="{0E0E9BF5-1030-4ADA-BF51-B6073B000D8F}"/>
    <cellStyle name="Įprastas 5 6 2 3 2 2 2 2" xfId="6355" xr:uid="{10FEEDCB-879C-4E59-845B-42129E554463}"/>
    <cellStyle name="Įprastas 5 6 2 3 2 2 2 3" xfId="8083" xr:uid="{2D6BCC15-2285-40F3-9015-9252C6DE4AB0}"/>
    <cellStyle name="Įprastas 5 6 2 3 2 2 2 4" xfId="4627" xr:uid="{EC3B1256-8833-4801-9043-4BD31FAC20D4}"/>
    <cellStyle name="Įprastas 5 6 2 3 2 2 2_8 priedas" xfId="10251" xr:uid="{EE45C3A0-1595-4495-98EF-F26DCE9DAFDA}"/>
    <cellStyle name="Įprastas 5 6 2 3 2 2 3" xfId="2899" xr:uid="{4E208821-257E-4FC9-A6DF-D80921E7E32C}"/>
    <cellStyle name="Įprastas 5 6 2 3 2 2 3 2" xfId="5491" xr:uid="{0C7D9A09-2EE4-415F-B093-6A3FE2364224}"/>
    <cellStyle name="Įprastas 5 6 2 3 2 2 3_8 priedas" xfId="10252" xr:uid="{495EAC64-3CA9-4678-9214-9196CD852F51}"/>
    <cellStyle name="Įprastas 5 6 2 3 2 2 4" xfId="7219" xr:uid="{70B09FBD-0A15-42B6-B880-A78D4999B1F4}"/>
    <cellStyle name="Įprastas 5 6 2 3 2 2 5" xfId="3763" xr:uid="{25E44DD3-2CCA-40AD-B97C-B6FB62EBCF6D}"/>
    <cellStyle name="Įprastas 5 6 2 3 2 2_8 priedas" xfId="10250" xr:uid="{C6664C14-AADA-498E-86F3-B6D6E49EB3FD}"/>
    <cellStyle name="Įprastas 5 6 2 3 2 3" xfId="2132" xr:uid="{B28CC7F0-E9A5-4694-BFD1-8AD4FA8D3D98}"/>
    <cellStyle name="Įprastas 5 6 2 3 2 3 2" xfId="6052" xr:uid="{E66247EC-5655-4FE4-A228-FBDB7138BA39}"/>
    <cellStyle name="Įprastas 5 6 2 3 2 3 3" xfId="7780" xr:uid="{EF45FE82-A4C5-4966-AA30-FA9C29009EFB}"/>
    <cellStyle name="Įprastas 5 6 2 3 2 3 4" xfId="4324" xr:uid="{2F3D0D23-6A41-4836-A254-3B64958623F8}"/>
    <cellStyle name="Įprastas 5 6 2 3 2 3_8 priedas" xfId="10253" xr:uid="{F0AF70E5-7CA7-4FF9-BD9F-D7175899C5AB}"/>
    <cellStyle name="Įprastas 5 6 2 3 2 4" xfId="2596" xr:uid="{B6EAA3AA-1A38-47B4-AD2C-3561D21767A5}"/>
    <cellStyle name="Įprastas 5 6 2 3 2 4 2" xfId="5188" xr:uid="{3642B20E-7AD5-4E90-9783-507DE58D600C}"/>
    <cellStyle name="Įprastas 5 6 2 3 2 4_8 priedas" xfId="10254" xr:uid="{39FE58C7-0401-40C2-B9D1-37B1ACB17639}"/>
    <cellStyle name="Įprastas 5 6 2 3 2 5" xfId="6916" xr:uid="{E1B84018-DEA7-4E5C-AEB5-C95425D97610}"/>
    <cellStyle name="Įprastas 5 6 2 3 2 6" xfId="3460" xr:uid="{416F1042-7669-4D1F-9BA9-BE414E355BB4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 2 2" xfId="2133" xr:uid="{0DA15653-DAC4-4F33-93C8-546DE4CD8CA5}"/>
    <cellStyle name="Įprastas 5 6 2 3 3 2 2 2" xfId="6499" xr:uid="{25908651-14E6-4322-91ED-D419100E1FB9}"/>
    <cellStyle name="Įprastas 5 6 2 3 3 2 2 3" xfId="8227" xr:uid="{5B0BD1AD-6EEC-40FC-8A03-2B3CCAB7CF62}"/>
    <cellStyle name="Įprastas 5 6 2 3 3 2 2 4" xfId="4771" xr:uid="{5BCBCB99-2239-4166-BFE7-D624CED2040F}"/>
    <cellStyle name="Įprastas 5 6 2 3 3 2 2_8 priedas" xfId="10256" xr:uid="{3A7C3EF5-8D93-4808-B22F-AFE831123844}"/>
    <cellStyle name="Įprastas 5 6 2 3 3 2 3" xfId="3043" xr:uid="{FC09A04E-11B4-4E47-8668-8DA6F363409A}"/>
    <cellStyle name="Įprastas 5 6 2 3 3 2 3 2" xfId="5635" xr:uid="{3BD599DE-D3F6-4B9D-9F10-FC886E009C12}"/>
    <cellStyle name="Įprastas 5 6 2 3 3 2 3_8 priedas" xfId="10257" xr:uid="{327DEDD9-3F9F-437D-9A9E-AB67F0BE6F18}"/>
    <cellStyle name="Įprastas 5 6 2 3 3 2 4" xfId="7363" xr:uid="{BBDA95C9-1A4F-4F97-9BD7-1A7631A986F9}"/>
    <cellStyle name="Įprastas 5 6 2 3 3 2 5" xfId="3907" xr:uid="{DC05F76E-D2F8-456E-9242-4DB59985EC68}"/>
    <cellStyle name="Įprastas 5 6 2 3 3 2_8 priedas" xfId="10255" xr:uid="{C949776E-96C3-48A7-B277-2154FF69899B}"/>
    <cellStyle name="Įprastas 5 6 2 3 3 3" xfId="2134" xr:uid="{1476C8DF-305B-4846-8584-ABECA6257EC4}"/>
    <cellStyle name="Įprastas 5 6 2 3 3 3 2" xfId="6053" xr:uid="{1AA17E11-6248-4333-AF23-EA3C9CD855EA}"/>
    <cellStyle name="Įprastas 5 6 2 3 3 3 3" xfId="7781" xr:uid="{226C42D4-D7AA-49BF-AFE4-C32558F97D7E}"/>
    <cellStyle name="Įprastas 5 6 2 3 3 3 4" xfId="4325" xr:uid="{5BDE49C4-B619-4A74-ADD2-DDAA0057681A}"/>
    <cellStyle name="Įprastas 5 6 2 3 3 3_8 priedas" xfId="10258" xr:uid="{7DD0DEF8-97C2-4B94-AEC0-54D0C165FDA1}"/>
    <cellStyle name="Įprastas 5 6 2 3 3 4" xfId="2597" xr:uid="{54681C73-2622-412D-AFCC-360CCB3754F0}"/>
    <cellStyle name="Įprastas 5 6 2 3 3 4 2" xfId="5189" xr:uid="{DF7E5B02-87F5-4E20-8602-CE44395C54CD}"/>
    <cellStyle name="Įprastas 5 6 2 3 3 4_8 priedas" xfId="10259" xr:uid="{0AA233A0-0A1B-47BB-86DC-D118B704B951}"/>
    <cellStyle name="Įprastas 5 6 2 3 3 5" xfId="6917" xr:uid="{44D7CDD1-9E6C-4BBD-B84E-B25E51788591}"/>
    <cellStyle name="Įprastas 5 6 2 3 3 6" xfId="3461" xr:uid="{A205F4A8-E00B-4AA5-BB7F-83CB170D3081}"/>
    <cellStyle name="Įprastas 5 6 2 3 3_8 priedas" xfId="1133" xr:uid="{00000000-0005-0000-0000-0000C8040000}"/>
    <cellStyle name="Įprastas 5 6 2 3 4" xfId="607" xr:uid="{00000000-0005-0000-0000-0000C9040000}"/>
    <cellStyle name="Įprastas 5 6 2 3 4 2" xfId="2135" xr:uid="{3FD97057-00EB-4556-9D61-7C47BBA3F5A9}"/>
    <cellStyle name="Įprastas 5 6 2 3 4 2 2" xfId="6211" xr:uid="{CC0F9DD3-1C6F-4900-88ED-354A9D410E17}"/>
    <cellStyle name="Įprastas 5 6 2 3 4 2 3" xfId="7939" xr:uid="{7C5AB431-143C-49FE-BB18-80CF4F462523}"/>
    <cellStyle name="Įprastas 5 6 2 3 4 2 4" xfId="4483" xr:uid="{01E8F938-B573-4827-B314-66ECF3445C08}"/>
    <cellStyle name="Įprastas 5 6 2 3 4 2_8 priedas" xfId="10261" xr:uid="{21483B45-1C59-4140-A126-CFD353AAA37D}"/>
    <cellStyle name="Įprastas 5 6 2 3 4 3" xfId="2755" xr:uid="{77A7EC60-F48D-4181-9A6F-4D5F850F5311}"/>
    <cellStyle name="Įprastas 5 6 2 3 4 3 2" xfId="5347" xr:uid="{C209AAF0-7169-4F40-B734-0B2044FD0E3D}"/>
    <cellStyle name="Įprastas 5 6 2 3 4 3_8 priedas" xfId="10262" xr:uid="{1888DEEC-B745-49A2-A51B-34EF7BD36F9C}"/>
    <cellStyle name="Įprastas 5 6 2 3 4 4" xfId="7075" xr:uid="{EAC9E057-7554-4747-BC15-0790B6E55480}"/>
    <cellStyle name="Įprastas 5 6 2 3 4 5" xfId="3619" xr:uid="{97D61354-88F9-4AEE-A8D2-3D39A5696EA6}"/>
    <cellStyle name="Įprastas 5 6 2 3 4_8 priedas" xfId="10260" xr:uid="{3585BEDE-ABC0-4454-8F2C-F1911A4A3955}"/>
    <cellStyle name="Įprastas 5 6 2 3 5" xfId="2136" xr:uid="{8CAA39BB-0048-4AA1-9D34-060B8C622F36}"/>
    <cellStyle name="Įprastas 5 6 2 3 5 2" xfId="6051" xr:uid="{4EDA92FC-2C43-4C8B-AB4F-B0C86F6523D2}"/>
    <cellStyle name="Įprastas 5 6 2 3 5 3" xfId="7779" xr:uid="{33C37555-0839-4A11-A8A5-8C0882B1FA53}"/>
    <cellStyle name="Įprastas 5 6 2 3 5 4" xfId="4323" xr:uid="{B8918E09-204B-4F5E-9278-042C29F42CD2}"/>
    <cellStyle name="Įprastas 5 6 2 3 5_8 priedas" xfId="10263" xr:uid="{D80FBFBF-2B84-47B5-AB29-A59B2C5BF5EB}"/>
    <cellStyle name="Įprastas 5 6 2 3 6" xfId="2595" xr:uid="{75F63336-5249-4D32-A5F7-A90C3EB784AA}"/>
    <cellStyle name="Įprastas 5 6 2 3 6 2" xfId="5187" xr:uid="{2684360F-6A0C-4707-B151-D3235A19D28B}"/>
    <cellStyle name="Įprastas 5 6 2 3 6_8 priedas" xfId="10264" xr:uid="{BDA1D56F-248A-4A4B-B22E-4DC601B2E477}"/>
    <cellStyle name="Įprastas 5 6 2 3 7" xfId="6915" xr:uid="{93F7233E-DAFB-4FEA-B96A-55C2FEA1A789}"/>
    <cellStyle name="Įprastas 5 6 2 3 8" xfId="3459" xr:uid="{644C2FBA-E7C8-40ED-AD6F-7B65133C7912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 2 2" xfId="2137" xr:uid="{A641B8FE-A4C4-4A42-B646-96228A7EA592}"/>
    <cellStyle name="Įprastas 5 6 2 4 2 2 2" xfId="6259" xr:uid="{82C1A4D1-28D8-4A7C-AA58-73B5BFB880AC}"/>
    <cellStyle name="Įprastas 5 6 2 4 2 2 3" xfId="7987" xr:uid="{31E329A4-3D42-458E-B859-F9C8D9B516D5}"/>
    <cellStyle name="Įprastas 5 6 2 4 2 2 4" xfId="4531" xr:uid="{7C72E167-AB88-43BF-B9D2-2905F3F87EF1}"/>
    <cellStyle name="Įprastas 5 6 2 4 2 2_8 priedas" xfId="10266" xr:uid="{AD826D05-242D-495D-B71C-051A09AA10A3}"/>
    <cellStyle name="Įprastas 5 6 2 4 2 3" xfId="2803" xr:uid="{A0614D68-C64C-4AD6-942E-92B9FE883CDA}"/>
    <cellStyle name="Įprastas 5 6 2 4 2 3 2" xfId="5395" xr:uid="{F06EBB80-BD24-496B-BDDA-E35990A1D14F}"/>
    <cellStyle name="Įprastas 5 6 2 4 2 3_8 priedas" xfId="10267" xr:uid="{F318ECB3-878B-4B96-A362-8A99000EF43C}"/>
    <cellStyle name="Įprastas 5 6 2 4 2 4" xfId="7123" xr:uid="{81D7E4FA-87B2-4513-A2D2-03DB4D36FAB3}"/>
    <cellStyle name="Įprastas 5 6 2 4 2 5" xfId="3667" xr:uid="{51398577-593A-4247-8EA1-6B241AA91120}"/>
    <cellStyle name="Įprastas 5 6 2 4 2_8 priedas" xfId="10265" xr:uid="{7E9130B3-6AE7-4C5E-BC7E-1FD8CB2800F4}"/>
    <cellStyle name="Įprastas 5 6 2 4 3" xfId="2138" xr:uid="{308C7A65-6078-4F5D-9A3A-089FEC001184}"/>
    <cellStyle name="Įprastas 5 6 2 4 3 2" xfId="6054" xr:uid="{819DBDCD-4D8B-4EF6-8486-2925C4F19391}"/>
    <cellStyle name="Įprastas 5 6 2 4 3 3" xfId="7782" xr:uid="{2D71DF98-1A6E-4B49-8D91-96687FF4A10C}"/>
    <cellStyle name="Įprastas 5 6 2 4 3 4" xfId="4326" xr:uid="{92A4D9E0-9658-479A-AAE6-4801F23FD05A}"/>
    <cellStyle name="Įprastas 5 6 2 4 3_8 priedas" xfId="10268" xr:uid="{12D7C431-8CC7-4D67-AF7D-FD92DD0DFD3D}"/>
    <cellStyle name="Įprastas 5 6 2 4 4" xfId="2598" xr:uid="{FC002266-B008-470D-9975-5352BD0B43C4}"/>
    <cellStyle name="Įprastas 5 6 2 4 4 2" xfId="5190" xr:uid="{EF3C79F2-114D-4504-941A-2D786FBA2B43}"/>
    <cellStyle name="Įprastas 5 6 2 4 4_8 priedas" xfId="10269" xr:uid="{ED487B83-BDD4-43B3-B7DE-B4425825037A}"/>
    <cellStyle name="Įprastas 5 6 2 4 5" xfId="6918" xr:uid="{99606A66-C5B5-4ACF-9AAD-AC4FDEE74D07}"/>
    <cellStyle name="Įprastas 5 6 2 4 6" xfId="3462" xr:uid="{30A80453-D3EC-4B98-A7C5-17654AC9229A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 2 2" xfId="2139" xr:uid="{B5255A4E-E05E-4306-A645-BC792BB9D491}"/>
    <cellStyle name="Įprastas 5 6 2 5 2 2 2" xfId="6403" xr:uid="{289B505B-C1AE-4AF9-8421-4164CA4B7E23}"/>
    <cellStyle name="Įprastas 5 6 2 5 2 2 3" xfId="8131" xr:uid="{8DC54869-7DAE-4440-BB53-971BEC2C2E62}"/>
    <cellStyle name="Įprastas 5 6 2 5 2 2 4" xfId="4675" xr:uid="{859D8ED8-AA75-4017-8B8F-C864B8334280}"/>
    <cellStyle name="Įprastas 5 6 2 5 2 2_8 priedas" xfId="10271" xr:uid="{C4834C32-6AAC-43F2-89B4-6070337F0DE0}"/>
    <cellStyle name="Įprastas 5 6 2 5 2 3" xfId="2947" xr:uid="{FF40C561-76E4-4BAD-ACA4-A61B1774B5D8}"/>
    <cellStyle name="Įprastas 5 6 2 5 2 3 2" xfId="5539" xr:uid="{20FF015A-A1CA-48BA-B34E-319943951C62}"/>
    <cellStyle name="Įprastas 5 6 2 5 2 3_8 priedas" xfId="10272" xr:uid="{008D84FE-3A59-45D7-9AC8-8D114385256C}"/>
    <cellStyle name="Įprastas 5 6 2 5 2 4" xfId="7267" xr:uid="{4CA15D58-A6ED-43D3-B546-A1078BDB9372}"/>
    <cellStyle name="Įprastas 5 6 2 5 2 5" xfId="3811" xr:uid="{2EADBBFF-9BF5-4F9D-BF87-474C99DB9056}"/>
    <cellStyle name="Įprastas 5 6 2 5 2_8 priedas" xfId="10270" xr:uid="{C6CE117B-6BF1-4DDA-8F89-598CF638F7CE}"/>
    <cellStyle name="Įprastas 5 6 2 5 3" xfId="2140" xr:uid="{04836035-7297-4569-8960-9EF9472D6661}"/>
    <cellStyle name="Įprastas 5 6 2 5 3 2" xfId="6055" xr:uid="{2C3F7828-74B1-4AA3-86A7-0FEC14A96172}"/>
    <cellStyle name="Įprastas 5 6 2 5 3 3" xfId="7783" xr:uid="{B1033B85-9758-439D-9A6B-01D4F977228C}"/>
    <cellStyle name="Įprastas 5 6 2 5 3 4" xfId="4327" xr:uid="{9DB06E70-35E7-4B49-8D41-C07CEA85DF31}"/>
    <cellStyle name="Įprastas 5 6 2 5 3_8 priedas" xfId="10273" xr:uid="{AC21ACC2-FE40-4F17-AC77-58E2CC32B548}"/>
    <cellStyle name="Įprastas 5 6 2 5 4" xfId="2599" xr:uid="{8A72ED50-4D9C-486A-BFFB-57BE8832D7D2}"/>
    <cellStyle name="Įprastas 5 6 2 5 4 2" xfId="5191" xr:uid="{9E3B4423-9F60-4987-83FB-0FCFD4527CFC}"/>
    <cellStyle name="Įprastas 5 6 2 5 4_8 priedas" xfId="10274" xr:uid="{A416AD1E-2B52-4ADA-ABED-6B227BB011CB}"/>
    <cellStyle name="Įprastas 5 6 2 5 5" xfId="6919" xr:uid="{62577FCE-CE55-4384-B977-B7183D415DAE}"/>
    <cellStyle name="Įprastas 5 6 2 5 6" xfId="3463" xr:uid="{70C0452B-C087-4062-AAAF-57F455F688B9}"/>
    <cellStyle name="Įprastas 5 6 2 5_8 priedas" xfId="956" xr:uid="{00000000-0005-0000-0000-0000D0040000}"/>
    <cellStyle name="Įprastas 5 6 2 6" xfId="511" xr:uid="{00000000-0005-0000-0000-0000D1040000}"/>
    <cellStyle name="Įprastas 5 6 2 6 2" xfId="2141" xr:uid="{E28A46B6-996E-48F9-99C8-2B206FCA2989}"/>
    <cellStyle name="Įprastas 5 6 2 6 2 2" xfId="6115" xr:uid="{088E4DC0-DE4A-4332-AA54-A2511CA1C3FE}"/>
    <cellStyle name="Įprastas 5 6 2 6 2 3" xfId="7843" xr:uid="{212998DA-CAC4-4DA1-B041-FCB63152E4BC}"/>
    <cellStyle name="Įprastas 5 6 2 6 2 4" xfId="4387" xr:uid="{B33E3592-5011-4F99-ACE5-53D3C6A787F9}"/>
    <cellStyle name="Įprastas 5 6 2 6 2_8 priedas" xfId="10276" xr:uid="{23ACA395-93BA-4A7B-BEF1-6C59384E268B}"/>
    <cellStyle name="Įprastas 5 6 2 6 3" xfId="2659" xr:uid="{FEB50A27-50D5-4C2F-AB12-C0D8C558D12C}"/>
    <cellStyle name="Įprastas 5 6 2 6 3 2" xfId="5251" xr:uid="{0C68DA6C-BAA3-4189-A32C-15454BAC4FC8}"/>
    <cellStyle name="Įprastas 5 6 2 6 3_8 priedas" xfId="10277" xr:uid="{466269B1-8F6C-4227-B436-1E38B22A8C2A}"/>
    <cellStyle name="Įprastas 5 6 2 6 4" xfId="6979" xr:uid="{82AE45C2-1531-42A6-AEF7-D4757B3BB568}"/>
    <cellStyle name="Įprastas 5 6 2 6 5" xfId="3523" xr:uid="{C6E8E2D3-D9E8-4CBB-8692-B1781DE7E99C}"/>
    <cellStyle name="Įprastas 5 6 2 6_8 priedas" xfId="10275" xr:uid="{55B1409F-A30B-4347-971D-95B511B1707F}"/>
    <cellStyle name="Įprastas 5 6 2 7" xfId="2142" xr:uid="{07F8D05A-C280-4A02-BB6D-BFDEB9EF4629}"/>
    <cellStyle name="Įprastas 5 6 2 7 2" xfId="6047" xr:uid="{2A546618-ACFD-4AAE-AAC4-2F00959CCD01}"/>
    <cellStyle name="Įprastas 5 6 2 7 3" xfId="7775" xr:uid="{FF89DE85-304F-412F-B180-4735F0414BC2}"/>
    <cellStyle name="Įprastas 5 6 2 7 4" xfId="4319" xr:uid="{9C0C7117-A9E8-47DC-B980-ECAC3FBF0187}"/>
    <cellStyle name="Įprastas 5 6 2 7_8 priedas" xfId="10278" xr:uid="{214D4FB9-70DE-436F-883E-B40A432117D8}"/>
    <cellStyle name="Įprastas 5 6 2 8" xfId="2591" xr:uid="{C5BA5956-88B4-4609-801E-A286268E776D}"/>
    <cellStyle name="Įprastas 5 6 2 8 2" xfId="5183" xr:uid="{6E5AA344-19EF-47EB-97CA-059E755474DF}"/>
    <cellStyle name="Įprastas 5 6 2 8_8 priedas" xfId="10279" xr:uid="{8E06CB0C-4CF4-4496-A0AE-72DB4D560281}"/>
    <cellStyle name="Įprastas 5 6 2 9" xfId="6911" xr:uid="{C3815A58-88BB-4B7C-90BF-9F359B237AAC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 2 2" xfId="2143" xr:uid="{0AD57038-EB1D-45B7-B86F-42BDA44BB726}"/>
    <cellStyle name="Įprastas 5 6 3 2 2 2 2" xfId="6283" xr:uid="{B3FBF51D-5767-489E-A26B-5B62427707CE}"/>
    <cellStyle name="Įprastas 5 6 3 2 2 2 3" xfId="8011" xr:uid="{806E9F9B-691E-4275-9555-C6855F08F18C}"/>
    <cellStyle name="Įprastas 5 6 3 2 2 2 4" xfId="4555" xr:uid="{0141B113-E4E8-4CF0-9ECE-02DDC9B6F7EE}"/>
    <cellStyle name="Įprastas 5 6 3 2 2 2_8 priedas" xfId="10281" xr:uid="{1DCF8B5F-2DC0-455F-8756-B4C2CA500919}"/>
    <cellStyle name="Įprastas 5 6 3 2 2 3" xfId="2827" xr:uid="{D1B3F79D-84AE-4397-B266-9E527E5E1566}"/>
    <cellStyle name="Įprastas 5 6 3 2 2 3 2" xfId="5419" xr:uid="{4574B8A9-4D3B-4A2E-A46F-D678B534A1EA}"/>
    <cellStyle name="Įprastas 5 6 3 2 2 3_8 priedas" xfId="10282" xr:uid="{EC73087B-F1EA-491F-A985-2ACE963C8A5A}"/>
    <cellStyle name="Įprastas 5 6 3 2 2 4" xfId="7147" xr:uid="{165FE931-1A4E-4FA9-A2FB-026C8FCA1681}"/>
    <cellStyle name="Įprastas 5 6 3 2 2 5" xfId="3691" xr:uid="{9D4DEA7C-D62A-458E-8C2A-D26FE1E9B1F7}"/>
    <cellStyle name="Įprastas 5 6 3 2 2_8 priedas" xfId="10280" xr:uid="{4F03046E-CC4C-4BAB-9135-3544E2BE86F2}"/>
    <cellStyle name="Įprastas 5 6 3 2 3" xfId="2144" xr:uid="{787C25B3-C380-430D-91A3-10569698E533}"/>
    <cellStyle name="Įprastas 5 6 3 2 3 2" xfId="6057" xr:uid="{167424DC-1FA2-4A5A-A650-2BB1FC22724F}"/>
    <cellStyle name="Įprastas 5 6 3 2 3 3" xfId="7785" xr:uid="{C80BC27F-038D-4294-AC15-EDB9F3DAB43C}"/>
    <cellStyle name="Įprastas 5 6 3 2 3 4" xfId="4329" xr:uid="{BDCF7C93-EB90-46CC-94AD-6E4648A5EA49}"/>
    <cellStyle name="Įprastas 5 6 3 2 3_8 priedas" xfId="10283" xr:uid="{B7683FC6-B7CB-4E9D-B316-D31301E798F3}"/>
    <cellStyle name="Įprastas 5 6 3 2 4" xfId="2601" xr:uid="{9F66A96E-433B-450B-998E-3E89ABF1ED64}"/>
    <cellStyle name="Įprastas 5 6 3 2 4 2" xfId="5193" xr:uid="{7FF14CC4-7060-4B7C-8C02-17635EC6EF22}"/>
    <cellStyle name="Įprastas 5 6 3 2 4_8 priedas" xfId="10284" xr:uid="{016A15DB-C033-413C-8F86-9BD1C38EC633}"/>
    <cellStyle name="Įprastas 5 6 3 2 5" xfId="6921" xr:uid="{39A50815-6A40-4F95-94A7-95464EB30AA0}"/>
    <cellStyle name="Įprastas 5 6 3 2 6" xfId="3465" xr:uid="{E390DDF6-27D5-479A-B7A3-64AA27D575CC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 2 2" xfId="2145" xr:uid="{12508957-C8D4-41B3-BDC8-295FD56D8C9C}"/>
    <cellStyle name="Įprastas 5 6 3 3 2 2 2" xfId="6427" xr:uid="{426623C4-EA0D-4B91-A448-781D7228855B}"/>
    <cellStyle name="Įprastas 5 6 3 3 2 2 3" xfId="8155" xr:uid="{3E50A9E9-ECA5-4008-91A7-BBA905A709C7}"/>
    <cellStyle name="Įprastas 5 6 3 3 2 2 4" xfId="4699" xr:uid="{4DC4AF26-031B-4111-8E4B-AED1615BEF94}"/>
    <cellStyle name="Įprastas 5 6 3 3 2 2_8 priedas" xfId="10286" xr:uid="{CBB50A44-1E94-4684-A17C-765EC0B63E00}"/>
    <cellStyle name="Įprastas 5 6 3 3 2 3" xfId="2971" xr:uid="{AF5996F8-2095-4FEB-99BF-8B6CD986A4E5}"/>
    <cellStyle name="Įprastas 5 6 3 3 2 3 2" xfId="5563" xr:uid="{A1987361-18AA-48A9-95FF-8C1E07D2F32C}"/>
    <cellStyle name="Įprastas 5 6 3 3 2 3_8 priedas" xfId="10287" xr:uid="{42CFB929-620E-4CD2-9E4F-77219D46C86E}"/>
    <cellStyle name="Įprastas 5 6 3 3 2 4" xfId="7291" xr:uid="{7565992C-FE7C-41D4-87C4-34E0831CA46E}"/>
    <cellStyle name="Įprastas 5 6 3 3 2 5" xfId="3835" xr:uid="{92BE3D07-3EF1-427B-8E76-B55347A82ABF}"/>
    <cellStyle name="Įprastas 5 6 3 3 2_8 priedas" xfId="10285" xr:uid="{C19B04E0-D708-4AD1-BD80-44723D1FC1FC}"/>
    <cellStyle name="Įprastas 5 6 3 3 3" xfId="2146" xr:uid="{6354A418-1EC0-460C-BE23-18F2464FEB4B}"/>
    <cellStyle name="Įprastas 5 6 3 3 3 2" xfId="6058" xr:uid="{1AB4ADB2-C52B-417D-B73E-1482FEA79D1E}"/>
    <cellStyle name="Įprastas 5 6 3 3 3 3" xfId="7786" xr:uid="{D48CE5F8-A066-4E06-A53A-A42D3503AA96}"/>
    <cellStyle name="Įprastas 5 6 3 3 3 4" xfId="4330" xr:uid="{C1E8DD5D-4DD7-4F52-8E94-2CDA7A921B43}"/>
    <cellStyle name="Įprastas 5 6 3 3 3_8 priedas" xfId="10288" xr:uid="{7A19AD32-D4EB-4709-AC70-87456776E94C}"/>
    <cellStyle name="Įprastas 5 6 3 3 4" xfId="2602" xr:uid="{9032A7A2-E64C-485B-93EC-26E4012C7D8E}"/>
    <cellStyle name="Įprastas 5 6 3 3 4 2" xfId="5194" xr:uid="{66EEBA12-333C-4E9B-9164-30E392E8A3FA}"/>
    <cellStyle name="Įprastas 5 6 3 3 4_8 priedas" xfId="10289" xr:uid="{4FD03C76-BD37-4DBD-873A-5F8B9C9C73C4}"/>
    <cellStyle name="Įprastas 5 6 3 3 5" xfId="6922" xr:uid="{F9CB6A15-39CF-442C-8BA4-C9136DD5767A}"/>
    <cellStyle name="Įprastas 5 6 3 3 6" xfId="3466" xr:uid="{7018A493-AB23-4864-A966-9C1AA3F1B7C4}"/>
    <cellStyle name="Įprastas 5 6 3 3_8 priedas" xfId="1198" xr:uid="{00000000-0005-0000-0000-0000D9040000}"/>
    <cellStyle name="Įprastas 5 6 3 4" xfId="535" xr:uid="{00000000-0005-0000-0000-0000DA040000}"/>
    <cellStyle name="Įprastas 5 6 3 4 2" xfId="2147" xr:uid="{5C1F7903-A397-4133-84AA-B1C7BD654474}"/>
    <cellStyle name="Įprastas 5 6 3 4 2 2" xfId="6139" xr:uid="{B678C0FF-9204-4A5B-AC00-06725A9C448F}"/>
    <cellStyle name="Įprastas 5 6 3 4 2 3" xfId="7867" xr:uid="{B7EFCE2A-71D0-4D3D-8603-240C37B66A8D}"/>
    <cellStyle name="Įprastas 5 6 3 4 2 4" xfId="4411" xr:uid="{D5F557F1-0242-46D1-B344-49D732B0CBC2}"/>
    <cellStyle name="Įprastas 5 6 3 4 2_8 priedas" xfId="10291" xr:uid="{527C7736-792D-4C5D-8855-F80FE829F062}"/>
    <cellStyle name="Įprastas 5 6 3 4 3" xfId="2683" xr:uid="{F4C02602-8079-46A0-958C-685AB95E59C3}"/>
    <cellStyle name="Įprastas 5 6 3 4 3 2" xfId="5275" xr:uid="{C3ACB036-A9FA-499B-8EAB-A045CAB87921}"/>
    <cellStyle name="Įprastas 5 6 3 4 3_8 priedas" xfId="10292" xr:uid="{4C379897-618D-4598-9B73-959752C3159B}"/>
    <cellStyle name="Įprastas 5 6 3 4 4" xfId="7003" xr:uid="{ECBDD169-6123-453C-B0C9-C2F17B943C8C}"/>
    <cellStyle name="Įprastas 5 6 3 4 5" xfId="3547" xr:uid="{2BB3CAFE-6B93-4328-BA11-FD11362CC3C9}"/>
    <cellStyle name="Įprastas 5 6 3 4_8 priedas" xfId="10290" xr:uid="{D0598684-17C3-412D-B160-0AAB4DBF39B0}"/>
    <cellStyle name="Įprastas 5 6 3 5" xfId="2148" xr:uid="{ACAFF851-0131-4BE6-B478-5C2DB4FC273F}"/>
    <cellStyle name="Įprastas 5 6 3 5 2" xfId="6056" xr:uid="{044B4A59-55C7-4060-BAF9-C5CFF01C238B}"/>
    <cellStyle name="Įprastas 5 6 3 5 3" xfId="7784" xr:uid="{87522AEC-A4DC-4CC6-BB2C-D5289F5095C9}"/>
    <cellStyle name="Įprastas 5 6 3 5 4" xfId="4328" xr:uid="{3D6710B6-87D5-4F7F-89EF-F5B4737FDFA9}"/>
    <cellStyle name="Įprastas 5 6 3 5_8 priedas" xfId="10293" xr:uid="{0F9904BF-3199-47EA-AAC8-D008001E8F5D}"/>
    <cellStyle name="Įprastas 5 6 3 6" xfId="2600" xr:uid="{24DC4009-F17B-40CF-9230-99120447D7D2}"/>
    <cellStyle name="Įprastas 5 6 3 6 2" xfId="5192" xr:uid="{D0C930F3-37DA-4C89-B09F-D9F7073AF693}"/>
    <cellStyle name="Įprastas 5 6 3 6_8 priedas" xfId="10294" xr:uid="{81EABA1D-38FD-42B5-9B22-7D7D202BC33E}"/>
    <cellStyle name="Įprastas 5 6 3 7" xfId="6920" xr:uid="{73A3FC7E-173F-4300-948D-8596BD983785}"/>
    <cellStyle name="Įprastas 5 6 3 8" xfId="3464" xr:uid="{BD950B26-0875-40D8-A9E6-2E12E7939049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 2 2" xfId="2149" xr:uid="{51D549FC-A9C6-4AE6-8CF4-159A2BAECB22}"/>
    <cellStyle name="Įprastas 5 6 4 2 2 2 2" xfId="6331" xr:uid="{45903D1D-F128-4A83-AD61-868F39454B29}"/>
    <cellStyle name="Įprastas 5 6 4 2 2 2 3" xfId="8059" xr:uid="{16FF9D06-AA1B-43F7-A754-748CDA93FCE0}"/>
    <cellStyle name="Įprastas 5 6 4 2 2 2 4" xfId="4603" xr:uid="{749CA8D8-7AD1-44A5-952D-3709BC046871}"/>
    <cellStyle name="Įprastas 5 6 4 2 2 2_8 priedas" xfId="10296" xr:uid="{42CD50A1-E587-4982-B016-CF081E745C6F}"/>
    <cellStyle name="Įprastas 5 6 4 2 2 3" xfId="2875" xr:uid="{F53D72B3-BDE4-4AC3-B885-780EED7B231F}"/>
    <cellStyle name="Įprastas 5 6 4 2 2 3 2" xfId="5467" xr:uid="{86FEA73C-B86C-4762-8570-EF89FFFB58C0}"/>
    <cellStyle name="Įprastas 5 6 4 2 2 3_8 priedas" xfId="10297" xr:uid="{D358C8D6-7167-4A19-9C82-86D0C10A52B0}"/>
    <cellStyle name="Įprastas 5 6 4 2 2 4" xfId="7195" xr:uid="{7F9F638E-6D60-4863-8B62-4B3814C652A3}"/>
    <cellStyle name="Įprastas 5 6 4 2 2 5" xfId="3739" xr:uid="{FD4ED440-B90C-4A81-AE1B-FCEB3EBFD876}"/>
    <cellStyle name="Įprastas 5 6 4 2 2_8 priedas" xfId="10295" xr:uid="{CAF4DAB8-80E8-4412-A33F-FFBCE42F49FF}"/>
    <cellStyle name="Įprastas 5 6 4 2 3" xfId="2150" xr:uid="{86E7FA30-FA06-4D78-AF55-B54F443778BD}"/>
    <cellStyle name="Įprastas 5 6 4 2 3 2" xfId="6060" xr:uid="{4CECAF83-0C36-438C-8E63-2EF59CADC4FA}"/>
    <cellStyle name="Įprastas 5 6 4 2 3 3" xfId="7788" xr:uid="{1DB0E16B-C5BC-4DB4-80EC-E70A0419BF62}"/>
    <cellStyle name="Įprastas 5 6 4 2 3 4" xfId="4332" xr:uid="{FA7DFD7A-59D4-4656-B7DC-E63591E31EEA}"/>
    <cellStyle name="Įprastas 5 6 4 2 3_8 priedas" xfId="10298" xr:uid="{013EFF18-8D4D-4B92-BEA8-506ED7433276}"/>
    <cellStyle name="Įprastas 5 6 4 2 4" xfId="2604" xr:uid="{22C08CFB-1828-45B8-8D81-1460EF63C4D3}"/>
    <cellStyle name="Įprastas 5 6 4 2 4 2" xfId="5196" xr:uid="{24A12E1B-092C-452F-800A-984A5FAE4ABF}"/>
    <cellStyle name="Įprastas 5 6 4 2 4_8 priedas" xfId="10299" xr:uid="{38D5AE73-295A-467D-9283-8587AD7B08F5}"/>
    <cellStyle name="Įprastas 5 6 4 2 5" xfId="6924" xr:uid="{52D47BB4-BA1C-4B7F-A4CE-281FF8086CC1}"/>
    <cellStyle name="Įprastas 5 6 4 2 6" xfId="3468" xr:uid="{0110383B-8506-4BC9-996C-724014CE69E9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 2 2" xfId="2151" xr:uid="{9EE8E40B-21A7-41BB-8D4C-367BD5FBEBD0}"/>
    <cellStyle name="Įprastas 5 6 4 3 2 2 2" xfId="6475" xr:uid="{FCB32378-E67C-4A28-B7C2-31C159141B5C}"/>
    <cellStyle name="Įprastas 5 6 4 3 2 2 3" xfId="8203" xr:uid="{D220B307-807A-4A0F-B9B9-3B310E09701B}"/>
    <cellStyle name="Įprastas 5 6 4 3 2 2 4" xfId="4747" xr:uid="{57FAA066-B5B5-4C3D-AE58-BFDBFC598E2F}"/>
    <cellStyle name="Įprastas 5 6 4 3 2 2_8 priedas" xfId="10301" xr:uid="{AFFEF37D-D472-4334-A2B0-27EEBC58E4F9}"/>
    <cellStyle name="Įprastas 5 6 4 3 2 3" xfId="3019" xr:uid="{0FF2C654-F921-4443-819E-D7885C3833AC}"/>
    <cellStyle name="Įprastas 5 6 4 3 2 3 2" xfId="5611" xr:uid="{44B855EE-6790-4701-AEEB-2725412DA8FB}"/>
    <cellStyle name="Įprastas 5 6 4 3 2 3_8 priedas" xfId="10302" xr:uid="{E6D6075A-156B-4EA5-865C-E30020CC4005}"/>
    <cellStyle name="Įprastas 5 6 4 3 2 4" xfId="7339" xr:uid="{D2D40E86-DF15-4224-A9F1-7E6FAC341BCD}"/>
    <cellStyle name="Įprastas 5 6 4 3 2 5" xfId="3883" xr:uid="{B14687E1-31D5-40DD-8B5F-EABFA2686CC5}"/>
    <cellStyle name="Įprastas 5 6 4 3 2_8 priedas" xfId="10300" xr:uid="{6198BE6C-C8DF-482E-B91D-9C0EC5254416}"/>
    <cellStyle name="Įprastas 5 6 4 3 3" xfId="2152" xr:uid="{B26742F0-57EB-48C8-944C-7989D39B6813}"/>
    <cellStyle name="Įprastas 5 6 4 3 3 2" xfId="6061" xr:uid="{D18063B8-4EDF-4162-ADC0-A8FB7223B60F}"/>
    <cellStyle name="Įprastas 5 6 4 3 3 3" xfId="7789" xr:uid="{B13DC8F0-EE23-4E83-931C-B3319BAAD389}"/>
    <cellStyle name="Įprastas 5 6 4 3 3 4" xfId="4333" xr:uid="{1B5C10DE-EA6D-42B9-AFB4-2C3EA8F03B88}"/>
    <cellStyle name="Įprastas 5 6 4 3 3_8 priedas" xfId="10303" xr:uid="{AFB49BC5-15CC-48D7-9B88-531AD03818F7}"/>
    <cellStyle name="Įprastas 5 6 4 3 4" xfId="2605" xr:uid="{12E4A9C9-9D3C-49D4-AA7F-BECE7CB2A4FE}"/>
    <cellStyle name="Įprastas 5 6 4 3 4 2" xfId="5197" xr:uid="{F331C404-C97A-499D-A514-84A2433FE4D9}"/>
    <cellStyle name="Įprastas 5 6 4 3 4_8 priedas" xfId="10304" xr:uid="{9133E303-50DD-4018-9AD1-3AAE223626D2}"/>
    <cellStyle name="Įprastas 5 6 4 3 5" xfId="6925" xr:uid="{A8792234-2F05-4F6D-8EB1-70C331DA7AB1}"/>
    <cellStyle name="Įprastas 5 6 4 3 6" xfId="3469" xr:uid="{8D811622-5AA4-4AB7-91A5-BF44DA57B155}"/>
    <cellStyle name="Įprastas 5 6 4 3_8 priedas" xfId="1152" xr:uid="{00000000-0005-0000-0000-0000E2040000}"/>
    <cellStyle name="Įprastas 5 6 4 4" xfId="583" xr:uid="{00000000-0005-0000-0000-0000E3040000}"/>
    <cellStyle name="Įprastas 5 6 4 4 2" xfId="2153" xr:uid="{2C5A34E4-406F-464C-9288-44BDB21093D2}"/>
    <cellStyle name="Įprastas 5 6 4 4 2 2" xfId="6187" xr:uid="{DA5A3726-CE7C-4F20-BB2A-85E04CAAEF87}"/>
    <cellStyle name="Įprastas 5 6 4 4 2 3" xfId="7915" xr:uid="{ED161A5E-B639-4408-8F49-6D0595BAE2DC}"/>
    <cellStyle name="Įprastas 5 6 4 4 2 4" xfId="4459" xr:uid="{A6B48256-89E4-4D2C-9378-50C10DB43765}"/>
    <cellStyle name="Įprastas 5 6 4 4 2_8 priedas" xfId="10306" xr:uid="{FE24DD0A-5C32-4217-B994-9C65726565E9}"/>
    <cellStyle name="Įprastas 5 6 4 4 3" xfId="2731" xr:uid="{61FEA9A5-9F4D-4675-900B-DD5C380162EA}"/>
    <cellStyle name="Įprastas 5 6 4 4 3 2" xfId="5323" xr:uid="{20A60E84-832E-426A-BFD1-978A1CCFBB99}"/>
    <cellStyle name="Įprastas 5 6 4 4 3_8 priedas" xfId="10307" xr:uid="{E15F2559-BCF2-4172-9706-AD0F5ADCBA38}"/>
    <cellStyle name="Įprastas 5 6 4 4 4" xfId="7051" xr:uid="{6D418736-36F7-4D33-8293-35D03509DFA5}"/>
    <cellStyle name="Įprastas 5 6 4 4 5" xfId="3595" xr:uid="{E80501A6-6FFD-4A38-B07F-C2DF79A16500}"/>
    <cellStyle name="Įprastas 5 6 4 4_8 priedas" xfId="10305" xr:uid="{353202F8-BE9E-41DF-A4C6-A92947599745}"/>
    <cellStyle name="Įprastas 5 6 4 5" xfId="2154" xr:uid="{C722A2C1-18C8-42CE-9BF3-F8A29C865363}"/>
    <cellStyle name="Įprastas 5 6 4 5 2" xfId="6059" xr:uid="{571935C5-43EB-4B5A-A7BD-525AC777F686}"/>
    <cellStyle name="Įprastas 5 6 4 5 3" xfId="7787" xr:uid="{90D00456-7F1A-4609-A423-C7943BF0FBD3}"/>
    <cellStyle name="Įprastas 5 6 4 5 4" xfId="4331" xr:uid="{854162AD-21A6-4F82-A661-1B4C67B3DCA2}"/>
    <cellStyle name="Įprastas 5 6 4 5_8 priedas" xfId="10308" xr:uid="{844C1A4F-BE50-4586-A5E4-CEDDE8B9AFC9}"/>
    <cellStyle name="Įprastas 5 6 4 6" xfId="2603" xr:uid="{D3F653D3-C5DA-44F1-B150-3A8BE6B2E88E}"/>
    <cellStyle name="Įprastas 5 6 4 6 2" xfId="5195" xr:uid="{2C03836E-64A1-4015-B298-FBFE10626A68}"/>
    <cellStyle name="Įprastas 5 6 4 6_8 priedas" xfId="10309" xr:uid="{20FD0C4A-7D98-4AF6-9B98-DB12D339F741}"/>
    <cellStyle name="Įprastas 5 6 4 7" xfId="6923" xr:uid="{5134334E-CF25-4C75-A4B5-1E2A96C51741}"/>
    <cellStyle name="Įprastas 5 6 4 8" xfId="3467" xr:uid="{65B685C5-1AC8-499E-B323-60A77C44101D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 2 2" xfId="2155" xr:uid="{CE13BE57-E7AB-4C0B-A15F-40E5868DA247}"/>
    <cellStyle name="Įprastas 5 6 5 2 2 2" xfId="6235" xr:uid="{968171AE-0328-4BD7-8C16-E18E7CE17346}"/>
    <cellStyle name="Įprastas 5 6 5 2 2 3" xfId="7963" xr:uid="{1177F53B-8071-43FC-ADD0-77D0486946D1}"/>
    <cellStyle name="Įprastas 5 6 5 2 2 4" xfId="4507" xr:uid="{34A1568F-7E89-4732-AD34-E797AC84475F}"/>
    <cellStyle name="Įprastas 5 6 5 2 2_8 priedas" xfId="10311" xr:uid="{FF2575A5-6BBD-4115-A4CA-7B4DA826893B}"/>
    <cellStyle name="Įprastas 5 6 5 2 3" xfId="2779" xr:uid="{8772556E-87C3-40EF-9824-174DE8B87056}"/>
    <cellStyle name="Įprastas 5 6 5 2 3 2" xfId="5371" xr:uid="{AB3F0CFB-8E52-4025-9DC1-93F1E8738580}"/>
    <cellStyle name="Įprastas 5 6 5 2 3_8 priedas" xfId="10312" xr:uid="{A102580C-C2A1-49D9-A858-A87270B897C2}"/>
    <cellStyle name="Įprastas 5 6 5 2 4" xfId="7099" xr:uid="{F19DCF9E-1FFE-4199-999D-2C5862976A49}"/>
    <cellStyle name="Įprastas 5 6 5 2 5" xfId="3643" xr:uid="{548DE02C-5BD0-47D4-91F7-E9480B97BBFA}"/>
    <cellStyle name="Įprastas 5 6 5 2_8 priedas" xfId="10310" xr:uid="{AE9ECD33-164A-4066-912B-C5487F389AED}"/>
    <cellStyle name="Įprastas 5 6 5 3" xfId="2156" xr:uid="{0EA5E4D1-C7B0-415D-8FD5-BE5AF9AAECAB}"/>
    <cellStyle name="Įprastas 5 6 5 3 2" xfId="6062" xr:uid="{BE0C18D6-5E93-42F1-A3E3-78098CFBBCE4}"/>
    <cellStyle name="Įprastas 5 6 5 3 3" xfId="7790" xr:uid="{A12A2658-3228-4DE5-BDA8-741497FFDE46}"/>
    <cellStyle name="Įprastas 5 6 5 3 4" xfId="4334" xr:uid="{F4D61E03-3084-48EB-B24B-900AC33D86F9}"/>
    <cellStyle name="Įprastas 5 6 5 3_8 priedas" xfId="10313" xr:uid="{4AEF31F5-D7E5-41F6-99F4-28F586384E9F}"/>
    <cellStyle name="Įprastas 5 6 5 4" xfId="2606" xr:uid="{EAE77EF0-A8D2-471D-B8D6-6AC739EC5697}"/>
    <cellStyle name="Įprastas 5 6 5 4 2" xfId="5198" xr:uid="{BF84B1C3-6255-48DC-BB12-90A94219BA35}"/>
    <cellStyle name="Įprastas 5 6 5 4_8 priedas" xfId="10314" xr:uid="{650E7F2B-1CD9-47D8-B470-603A186FAAD5}"/>
    <cellStyle name="Įprastas 5 6 5 5" xfId="6926" xr:uid="{FDC35E34-FA36-4EE5-B296-11510CA55889}"/>
    <cellStyle name="Įprastas 5 6 5 6" xfId="3470" xr:uid="{B7EBA96B-1F66-458B-8926-39C687CE40B7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 2 2" xfId="2157" xr:uid="{E372D98E-9F14-42F7-ABB4-1B60C296F7C6}"/>
    <cellStyle name="Įprastas 5 6 6 2 2 2" xfId="6379" xr:uid="{B052921D-538E-4685-B9F1-300C62033854}"/>
    <cellStyle name="Įprastas 5 6 6 2 2 3" xfId="8107" xr:uid="{8FBA3579-CF14-4FF6-9B94-9120DAF85F88}"/>
    <cellStyle name="Įprastas 5 6 6 2 2 4" xfId="4651" xr:uid="{53467AB3-663D-4998-AC70-7D6DFAFDE6B2}"/>
    <cellStyle name="Įprastas 5 6 6 2 2_8 priedas" xfId="10316" xr:uid="{92AB3665-B9B5-4530-BCBF-7C65107D1265}"/>
    <cellStyle name="Įprastas 5 6 6 2 3" xfId="2923" xr:uid="{07B28767-EF19-4AE9-AD03-D66C993A032D}"/>
    <cellStyle name="Įprastas 5 6 6 2 3 2" xfId="5515" xr:uid="{37F9D1F3-8BD2-491B-BF08-1C82E22BD051}"/>
    <cellStyle name="Įprastas 5 6 6 2 3_8 priedas" xfId="10317" xr:uid="{C013E23A-2D00-45A4-BB9D-B00B742BAC60}"/>
    <cellStyle name="Įprastas 5 6 6 2 4" xfId="7243" xr:uid="{80A8B39D-74AE-4DBE-9C87-E9B4C8EFC7DB}"/>
    <cellStyle name="Įprastas 5 6 6 2 5" xfId="3787" xr:uid="{BD65BCEE-E232-46E0-BBAD-B023D8C75896}"/>
    <cellStyle name="Įprastas 5 6 6 2_8 priedas" xfId="10315" xr:uid="{4BCD6B09-B062-4BB5-B133-F17F3743CF75}"/>
    <cellStyle name="Įprastas 5 6 6 3" xfId="2158" xr:uid="{36F08483-62D9-4AF5-8C69-F2BF459FC630}"/>
    <cellStyle name="Įprastas 5 6 6 3 2" xfId="6063" xr:uid="{CA0CEC70-DECC-4EB6-9B7A-0F95008CF061}"/>
    <cellStyle name="Įprastas 5 6 6 3 3" xfId="7791" xr:uid="{AD8553F5-29FB-47E7-A929-74C214B7063F}"/>
    <cellStyle name="Įprastas 5 6 6 3 4" xfId="4335" xr:uid="{A67EEFEC-5BAB-408A-A9E6-9B553584BA69}"/>
    <cellStyle name="Įprastas 5 6 6 3_8 priedas" xfId="10318" xr:uid="{345E1AE3-9884-4D8B-A59E-B61C36DDE442}"/>
    <cellStyle name="Įprastas 5 6 6 4" xfId="2607" xr:uid="{DA483FA0-C8FF-424A-BB26-65E5C58567D3}"/>
    <cellStyle name="Įprastas 5 6 6 4 2" xfId="5199" xr:uid="{21012D91-61E5-4806-8139-B70EE333F2DD}"/>
    <cellStyle name="Įprastas 5 6 6 4_8 priedas" xfId="10319" xr:uid="{530A6F8C-1728-4100-86EA-BCE2DF955D2B}"/>
    <cellStyle name="Įprastas 5 6 6 5" xfId="6927" xr:uid="{4C5E95E3-907C-4198-8264-85934CA26556}"/>
    <cellStyle name="Įprastas 5 6 6 6" xfId="3471" xr:uid="{4722EEC5-37A9-4527-8C0D-1140DCF3FE61}"/>
    <cellStyle name="Įprastas 5 6 6_8 priedas" xfId="1242" xr:uid="{00000000-0005-0000-0000-0000EA040000}"/>
    <cellStyle name="Įprastas 5 6 7" xfId="487" xr:uid="{00000000-0005-0000-0000-0000EB040000}"/>
    <cellStyle name="Įprastas 5 6 7 2" xfId="2159" xr:uid="{FA132B1F-BBBA-4F69-B2F7-90513548E7EF}"/>
    <cellStyle name="Įprastas 5 6 7 2 2" xfId="6091" xr:uid="{A0D7EE21-CCF4-48B3-BACA-07B11506DF80}"/>
    <cellStyle name="Įprastas 5 6 7 2 3" xfId="7819" xr:uid="{614BF86F-0DA8-49D6-82EA-12728E25862F}"/>
    <cellStyle name="Įprastas 5 6 7 2 4" xfId="4363" xr:uid="{BF9D765C-4F08-4850-85AD-F22169B107E1}"/>
    <cellStyle name="Įprastas 5 6 7 2_8 priedas" xfId="10321" xr:uid="{8316B86B-46C7-4658-9B14-16A57459DC34}"/>
    <cellStyle name="Įprastas 5 6 7 3" xfId="2635" xr:uid="{37FB3536-D66F-4DC8-9329-5A3493D3F185}"/>
    <cellStyle name="Įprastas 5 6 7 3 2" xfId="5227" xr:uid="{DE4098ED-12EF-4B82-A271-7698A783ECAB}"/>
    <cellStyle name="Įprastas 5 6 7 3_8 priedas" xfId="10322" xr:uid="{10494046-7A0C-4897-9BE7-90DC304622A8}"/>
    <cellStyle name="Įprastas 5 6 7 4" xfId="6955" xr:uid="{9D6D394A-0D20-45C6-8E05-6C902154E484}"/>
    <cellStyle name="Įprastas 5 6 7 5" xfId="3499" xr:uid="{99A111C9-91C4-4384-BA62-29761CFA9397}"/>
    <cellStyle name="Įprastas 5 6 7_8 priedas" xfId="10320" xr:uid="{63B03B2A-FBE2-4A1E-9F27-BA6B9F777F25}"/>
    <cellStyle name="Įprastas 5 6 8" xfId="2160" xr:uid="{790920B7-D120-42BC-975D-224E266E22F3}"/>
    <cellStyle name="Įprastas 5 6 8 2" xfId="6046" xr:uid="{26D9F5BC-BE92-4856-A800-4A39ED4F54F4}"/>
    <cellStyle name="Įprastas 5 6 8 3" xfId="7774" xr:uid="{D3D2C305-436E-4615-867C-197AAA546183}"/>
    <cellStyle name="Įprastas 5 6 8 4" xfId="4318" xr:uid="{B284DB5E-D9E5-4861-9F7F-9069B90DD7B3}"/>
    <cellStyle name="Įprastas 5 6 8_8 priedas" xfId="10323" xr:uid="{F22D6A49-2E82-455D-8B6A-CAFFFBC3B4F9}"/>
    <cellStyle name="Įprastas 5 6 9" xfId="2590" xr:uid="{DA4452FE-5E13-44D6-BF6F-F6B83241DB0D}"/>
    <cellStyle name="Įprastas 5 6 9 2" xfId="5182" xr:uid="{3B6EAE81-1046-4E42-BB5B-25B41EB37C1B}"/>
    <cellStyle name="Įprastas 5 6 9_8 priedas" xfId="10324" xr:uid="{726BF176-9F4B-42D8-A907-0D6D95709AA3}"/>
    <cellStyle name="Įprastas 5 6_8 priedas" xfId="981" xr:uid="{00000000-0005-0000-0000-0000EC040000}"/>
    <cellStyle name="Įprastas 5 7" xfId="445" xr:uid="{00000000-0005-0000-0000-0000ED040000}"/>
    <cellStyle name="Įprastas 5 7 10" xfId="3472" xr:uid="{021D0098-4E5A-47D1-AA8F-471BD21C613F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 2 2" xfId="2161" xr:uid="{AA267D92-0E9F-460E-9603-7C7F3EC33C1F}"/>
    <cellStyle name="Įprastas 5 7 2 2 2 2 2" xfId="6295" xr:uid="{6330AC7D-F074-4CA7-9A25-96C4FD4CC777}"/>
    <cellStyle name="Įprastas 5 7 2 2 2 2 3" xfId="8023" xr:uid="{32F28AF2-04EA-40A8-9966-4BEE7F17DFA5}"/>
    <cellStyle name="Įprastas 5 7 2 2 2 2 4" xfId="4567" xr:uid="{B06ADB8D-4656-4E40-A096-B148822660FA}"/>
    <cellStyle name="Įprastas 5 7 2 2 2 2_8 priedas" xfId="10326" xr:uid="{5411A082-4703-4807-945C-36432AE8E23A}"/>
    <cellStyle name="Įprastas 5 7 2 2 2 3" xfId="2839" xr:uid="{94B4BB9A-B49E-42D5-9E77-97DD4526644F}"/>
    <cellStyle name="Įprastas 5 7 2 2 2 3 2" xfId="5431" xr:uid="{72E8C9BE-D3BF-4B02-B336-A6425635A846}"/>
    <cellStyle name="Įprastas 5 7 2 2 2 3_8 priedas" xfId="10327" xr:uid="{5F3AFDB2-4FE0-482C-A766-0D354EFC985F}"/>
    <cellStyle name="Įprastas 5 7 2 2 2 4" xfId="7159" xr:uid="{F7BE1050-73E5-49E2-9D31-43472E7D044A}"/>
    <cellStyle name="Įprastas 5 7 2 2 2 5" xfId="3703" xr:uid="{B18D63AF-B720-4905-9F21-1DB56A45B880}"/>
    <cellStyle name="Įprastas 5 7 2 2 2_8 priedas" xfId="10325" xr:uid="{FCE22531-8545-4AD5-A8BE-2AE4DDD70449}"/>
    <cellStyle name="Įprastas 5 7 2 2 3" xfId="2162" xr:uid="{BFD26E20-75DB-48A5-A244-F8BF94679A90}"/>
    <cellStyle name="Įprastas 5 7 2 2 3 2" xfId="6066" xr:uid="{F1BC5ED5-445E-4327-B032-6C9F09D7EE18}"/>
    <cellStyle name="Įprastas 5 7 2 2 3 3" xfId="7794" xr:uid="{9FE2FBEC-BEFA-4600-A550-0AFCCDA81796}"/>
    <cellStyle name="Įprastas 5 7 2 2 3 4" xfId="4338" xr:uid="{565521BA-F238-4EF9-A995-B532BEF8DB67}"/>
    <cellStyle name="Įprastas 5 7 2 2 3_8 priedas" xfId="10328" xr:uid="{BDCCA612-A969-4119-8834-EA7E4B54DA59}"/>
    <cellStyle name="Įprastas 5 7 2 2 4" xfId="2610" xr:uid="{6782E536-1BB0-4ADD-903C-6819EDF94C15}"/>
    <cellStyle name="Įprastas 5 7 2 2 4 2" xfId="5202" xr:uid="{0A012997-E582-497F-A64C-4D833C14700C}"/>
    <cellStyle name="Įprastas 5 7 2 2 4_8 priedas" xfId="10329" xr:uid="{CB61CAAC-5C6F-4EB7-94C2-6E3382E16E0C}"/>
    <cellStyle name="Įprastas 5 7 2 2 5" xfId="6930" xr:uid="{5DE0D227-92D8-4ED9-A9D2-A02FDDA4B15B}"/>
    <cellStyle name="Įprastas 5 7 2 2 6" xfId="3474" xr:uid="{0A261E28-DD62-46C6-910F-7EE90E04B1A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 2 2" xfId="2163" xr:uid="{C31EA478-CC80-4C46-9ABD-013BEEDE6068}"/>
    <cellStyle name="Įprastas 5 7 2 3 2 2 2" xfId="6439" xr:uid="{3EBEDE8B-6013-4C93-B518-542069CB6087}"/>
    <cellStyle name="Įprastas 5 7 2 3 2 2 3" xfId="8167" xr:uid="{C9601EAA-EBA4-427F-B71A-F3DDB01AFCCE}"/>
    <cellStyle name="Įprastas 5 7 2 3 2 2 4" xfId="4711" xr:uid="{16BFF598-7C79-4D85-BF52-571C5556759D}"/>
    <cellStyle name="Įprastas 5 7 2 3 2 2_8 priedas" xfId="10331" xr:uid="{B7B4A1DF-5616-4C2E-A16C-81036376DFC1}"/>
    <cellStyle name="Įprastas 5 7 2 3 2 3" xfId="2983" xr:uid="{EFE7ADFE-E7E6-44C4-B126-4AEC584E3F96}"/>
    <cellStyle name="Įprastas 5 7 2 3 2 3 2" xfId="5575" xr:uid="{EA2D8FCA-0624-4421-88AF-4849946C1578}"/>
    <cellStyle name="Įprastas 5 7 2 3 2 3_8 priedas" xfId="10332" xr:uid="{F2E3B25E-B139-4E07-B0C8-FE940AF931CB}"/>
    <cellStyle name="Įprastas 5 7 2 3 2 4" xfId="7303" xr:uid="{18C9BEE9-1068-4A58-83F9-4B75ABB90068}"/>
    <cellStyle name="Įprastas 5 7 2 3 2 5" xfId="3847" xr:uid="{8F2317D2-D2EE-4C8C-BD35-110F3FF3A257}"/>
    <cellStyle name="Įprastas 5 7 2 3 2_8 priedas" xfId="10330" xr:uid="{6A08AD79-648F-4454-B385-64B57E4D2E5D}"/>
    <cellStyle name="Įprastas 5 7 2 3 3" xfId="2164" xr:uid="{F33D92BA-F942-465D-9455-D9F70DD8EF60}"/>
    <cellStyle name="Įprastas 5 7 2 3 3 2" xfId="6067" xr:uid="{99F33274-34DD-4605-95C2-D3FD42165B7A}"/>
    <cellStyle name="Įprastas 5 7 2 3 3 3" xfId="7795" xr:uid="{10F6D31F-006D-4065-9514-9BFF43A1E777}"/>
    <cellStyle name="Įprastas 5 7 2 3 3 4" xfId="4339" xr:uid="{F14E225A-6E7D-4E9E-8DF3-6B155461E788}"/>
    <cellStyle name="Įprastas 5 7 2 3 3_8 priedas" xfId="10333" xr:uid="{001356C8-9217-458B-A378-C46ED5C2561A}"/>
    <cellStyle name="Įprastas 5 7 2 3 4" xfId="2611" xr:uid="{184F5800-AFEC-44DC-BBED-1A38E599BE99}"/>
    <cellStyle name="Įprastas 5 7 2 3 4 2" xfId="5203" xr:uid="{47BB0E78-5C1E-42F2-AC14-06E37F431678}"/>
    <cellStyle name="Įprastas 5 7 2 3 4_8 priedas" xfId="10334" xr:uid="{0328E84B-5BC7-4959-B9B7-15A1CACB5AB4}"/>
    <cellStyle name="Įprastas 5 7 2 3 5" xfId="6931" xr:uid="{71B391DC-0B25-4374-AAB5-7230DCBBCC15}"/>
    <cellStyle name="Įprastas 5 7 2 3 6" xfId="3475" xr:uid="{FCAEB4E4-21FF-48BE-B02C-AF8542ABD539}"/>
    <cellStyle name="Įprastas 5 7 2 3_8 priedas" xfId="1088" xr:uid="{00000000-0005-0000-0000-0000F4040000}"/>
    <cellStyle name="Įprastas 5 7 2 4" xfId="547" xr:uid="{00000000-0005-0000-0000-0000F5040000}"/>
    <cellStyle name="Įprastas 5 7 2 4 2" xfId="2165" xr:uid="{07307918-34E0-4450-A72C-C49B4F2D1E42}"/>
    <cellStyle name="Įprastas 5 7 2 4 2 2" xfId="6151" xr:uid="{902BF6E3-0773-497A-AC12-3B197B32439D}"/>
    <cellStyle name="Įprastas 5 7 2 4 2 3" xfId="7879" xr:uid="{E1114A07-5B12-4E91-AC77-32B8A8569663}"/>
    <cellStyle name="Įprastas 5 7 2 4 2 4" xfId="4423" xr:uid="{ECC7147B-9EB8-45D1-961D-08883C4791A4}"/>
    <cellStyle name="Įprastas 5 7 2 4 2_8 priedas" xfId="10336" xr:uid="{74A80396-29A4-4B03-84EB-BCB4740D685A}"/>
    <cellStyle name="Įprastas 5 7 2 4 3" xfId="2695" xr:uid="{624C9771-9B15-4CF2-B00C-A88FA1CF010A}"/>
    <cellStyle name="Įprastas 5 7 2 4 3 2" xfId="5287" xr:uid="{E4A1BB09-A4C8-4C15-9D70-31E2E769E47F}"/>
    <cellStyle name="Įprastas 5 7 2 4 3_8 priedas" xfId="10337" xr:uid="{BC874CD7-94B8-4AB3-BB33-2A3B9D22A11B}"/>
    <cellStyle name="Įprastas 5 7 2 4 4" xfId="7015" xr:uid="{3A783A4A-2F10-46E7-B78F-E957FFAA6D77}"/>
    <cellStyle name="Įprastas 5 7 2 4 5" xfId="3559" xr:uid="{E34377A7-91C2-4D15-9973-4EEB3A1BA37D}"/>
    <cellStyle name="Įprastas 5 7 2 4_8 priedas" xfId="10335" xr:uid="{39815F86-1B37-4375-8A76-19F17DF4CC3C}"/>
    <cellStyle name="Įprastas 5 7 2 5" xfId="2166" xr:uid="{AD29884D-20C8-4762-8897-A43B385CF5D3}"/>
    <cellStyle name="Įprastas 5 7 2 5 2" xfId="6065" xr:uid="{B5994258-F23B-43DF-9BB2-F087AF19A84D}"/>
    <cellStyle name="Įprastas 5 7 2 5 3" xfId="7793" xr:uid="{B74085C7-2C8A-4D59-AEA8-3BB16D809CDE}"/>
    <cellStyle name="Įprastas 5 7 2 5 4" xfId="4337" xr:uid="{2571E75D-4345-44C9-8699-B1EED5BDCF44}"/>
    <cellStyle name="Įprastas 5 7 2 5_8 priedas" xfId="10338" xr:uid="{3FC32038-3618-4B54-8046-45C561D33F40}"/>
    <cellStyle name="Įprastas 5 7 2 6" xfId="2609" xr:uid="{B2A8C971-8D70-4DA6-91B8-88592A2A9181}"/>
    <cellStyle name="Įprastas 5 7 2 6 2" xfId="5201" xr:uid="{0576CF86-B611-4740-8EAD-C7369963C474}"/>
    <cellStyle name="Įprastas 5 7 2 6_8 priedas" xfId="10339" xr:uid="{1FA4CD80-8434-4318-93BE-F8A18F7D5BFE}"/>
    <cellStyle name="Įprastas 5 7 2 7" xfId="6929" xr:uid="{38956449-7215-4C07-91D4-2D014092C781}"/>
    <cellStyle name="Įprastas 5 7 2 8" xfId="3473" xr:uid="{B0EEA7A6-F0EC-41DC-993B-1D4500C7339F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 2 2" xfId="2167" xr:uid="{017681E5-0C60-40C7-9AFE-81258D1CF20E}"/>
    <cellStyle name="Įprastas 5 7 3 2 2 2 2" xfId="6343" xr:uid="{0F211C4F-E0AF-485D-9FA1-AAD6C37AD34A}"/>
    <cellStyle name="Įprastas 5 7 3 2 2 2 3" xfId="8071" xr:uid="{F45AF074-3F4D-4507-9D13-AAE3AE653552}"/>
    <cellStyle name="Įprastas 5 7 3 2 2 2 4" xfId="4615" xr:uid="{859F9B37-A93D-46B1-B3F9-3D0936C8AC20}"/>
    <cellStyle name="Įprastas 5 7 3 2 2 2_8 priedas" xfId="10341" xr:uid="{0092AC54-F9BC-428A-ABAE-A1FB632A9C14}"/>
    <cellStyle name="Įprastas 5 7 3 2 2 3" xfId="2887" xr:uid="{CDAA1718-9467-442E-AE7B-3C63CBC69248}"/>
    <cellStyle name="Įprastas 5 7 3 2 2 3 2" xfId="5479" xr:uid="{6B0EE298-4E4A-495B-BB95-23293F67756C}"/>
    <cellStyle name="Įprastas 5 7 3 2 2 3_8 priedas" xfId="10342" xr:uid="{6D2E2C37-07A2-4206-8699-86E584A812C3}"/>
    <cellStyle name="Įprastas 5 7 3 2 2 4" xfId="7207" xr:uid="{72763741-B53D-4CB3-A5FA-462D63E34311}"/>
    <cellStyle name="Įprastas 5 7 3 2 2 5" xfId="3751" xr:uid="{A04D0FCB-2904-4061-B12A-E0350A01CF4D}"/>
    <cellStyle name="Įprastas 5 7 3 2 2_8 priedas" xfId="10340" xr:uid="{E0AF15FC-E7E1-4FC4-9A81-9861CA5EC0DD}"/>
    <cellStyle name="Įprastas 5 7 3 2 3" xfId="2168" xr:uid="{3AF88AC6-382C-489A-BD84-62597534946C}"/>
    <cellStyle name="Įprastas 5 7 3 2 3 2" xfId="6069" xr:uid="{D021FF83-D21D-477B-B68A-6FAF6E066850}"/>
    <cellStyle name="Įprastas 5 7 3 2 3 3" xfId="7797" xr:uid="{8877EF8D-92A0-4D44-8B74-9C0011D2A9C3}"/>
    <cellStyle name="Įprastas 5 7 3 2 3 4" xfId="4341" xr:uid="{CF56D745-D76D-458F-A8BF-8D948ED2E5B1}"/>
    <cellStyle name="Įprastas 5 7 3 2 3_8 priedas" xfId="10343" xr:uid="{B1E2EBE1-576E-4908-9B0A-8B3425EBE35D}"/>
    <cellStyle name="Įprastas 5 7 3 2 4" xfId="2613" xr:uid="{8F697F5B-7E8C-4192-86F7-E778E6E951DC}"/>
    <cellStyle name="Įprastas 5 7 3 2 4 2" xfId="5205" xr:uid="{082E74A4-60BA-447B-8C38-3380403B084E}"/>
    <cellStyle name="Įprastas 5 7 3 2 4_8 priedas" xfId="10344" xr:uid="{D7DE0D80-DD4E-4EED-8A13-CD7047EE7815}"/>
    <cellStyle name="Įprastas 5 7 3 2 5" xfId="6933" xr:uid="{F31D315E-EBEB-4037-A18A-DDE7DD794CDF}"/>
    <cellStyle name="Įprastas 5 7 3 2 6" xfId="3477" xr:uid="{C6CFE188-56B5-47F5-A8E0-20287340664A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 2 2" xfId="2169" xr:uid="{F003B6C9-91F9-485B-AE89-882922403BA2}"/>
    <cellStyle name="Įprastas 5 7 3 3 2 2 2" xfId="6487" xr:uid="{505AC879-429D-4E32-9864-45DDCA8F9A5D}"/>
    <cellStyle name="Įprastas 5 7 3 3 2 2 3" xfId="8215" xr:uid="{64211428-C059-46C2-856E-F433B3C5C530}"/>
    <cellStyle name="Įprastas 5 7 3 3 2 2 4" xfId="4759" xr:uid="{988CABEF-E1CB-41F1-B3D8-006D92350D67}"/>
    <cellStyle name="Įprastas 5 7 3 3 2 2_8 priedas" xfId="10346" xr:uid="{D8A71D06-B81C-4B98-8657-B75EDB45ECC8}"/>
    <cellStyle name="Įprastas 5 7 3 3 2 3" xfId="3031" xr:uid="{8C2C448B-039A-44C2-B4B1-1D8D792AB052}"/>
    <cellStyle name="Įprastas 5 7 3 3 2 3 2" xfId="5623" xr:uid="{1B7D58E7-C812-4F46-8CA2-9FA65A5363D7}"/>
    <cellStyle name="Įprastas 5 7 3 3 2 3_8 priedas" xfId="10347" xr:uid="{7975235F-D703-4EA4-B3AF-25906A18CFBD}"/>
    <cellStyle name="Įprastas 5 7 3 3 2 4" xfId="7351" xr:uid="{005A5D34-2FB4-46B8-BD15-B1FAECFBC039}"/>
    <cellStyle name="Įprastas 5 7 3 3 2 5" xfId="3895" xr:uid="{2D89260E-6F7C-430D-BDE6-4B2BBA916006}"/>
    <cellStyle name="Įprastas 5 7 3 3 2_8 priedas" xfId="10345" xr:uid="{B4051F4D-5094-4539-8A1C-1E82772F3129}"/>
    <cellStyle name="Įprastas 5 7 3 3 3" xfId="2170" xr:uid="{26AD919B-BE34-4636-8DEE-F313FD07EB96}"/>
    <cellStyle name="Įprastas 5 7 3 3 3 2" xfId="6070" xr:uid="{28BDD208-7373-41F8-A539-D729976B1996}"/>
    <cellStyle name="Įprastas 5 7 3 3 3 3" xfId="7798" xr:uid="{5E8AEA92-B855-4993-933E-9A41B94E3585}"/>
    <cellStyle name="Įprastas 5 7 3 3 3 4" xfId="4342" xr:uid="{5C3E12BB-1FD7-418F-980E-4754E2A07F3C}"/>
    <cellStyle name="Įprastas 5 7 3 3 3_8 priedas" xfId="10348" xr:uid="{B0130D25-75AC-40A7-BAD5-1AA4DA8E6F6C}"/>
    <cellStyle name="Įprastas 5 7 3 3 4" xfId="2614" xr:uid="{2B7B291A-86A3-4867-AF19-221AC146635B}"/>
    <cellStyle name="Įprastas 5 7 3 3 4 2" xfId="5206" xr:uid="{0BB0800D-8181-4913-B45E-D80149246177}"/>
    <cellStyle name="Įprastas 5 7 3 3 4_8 priedas" xfId="10349" xr:uid="{AF2C3302-7981-427F-93D9-4B6C073359DC}"/>
    <cellStyle name="Įprastas 5 7 3 3 5" xfId="6934" xr:uid="{7E408591-63AB-41F4-983F-987CEE9271BF}"/>
    <cellStyle name="Įprastas 5 7 3 3 6" xfId="3478" xr:uid="{37874A1E-89AD-4E0B-9E9D-A9EB290883E6}"/>
    <cellStyle name="Įprastas 5 7 3 3_8 priedas" xfId="1040" xr:uid="{00000000-0005-0000-0000-0000FD040000}"/>
    <cellStyle name="Įprastas 5 7 3 4" xfId="595" xr:uid="{00000000-0005-0000-0000-0000FE040000}"/>
    <cellStyle name="Įprastas 5 7 3 4 2" xfId="2171" xr:uid="{7D694B68-B345-4824-B76C-12B9632EDDD9}"/>
    <cellStyle name="Įprastas 5 7 3 4 2 2" xfId="6199" xr:uid="{4268AB24-A350-426D-A642-AF09B234B470}"/>
    <cellStyle name="Įprastas 5 7 3 4 2 3" xfId="7927" xr:uid="{23C7BAC2-2C8D-4D64-9C84-B7C578E48172}"/>
    <cellStyle name="Įprastas 5 7 3 4 2 4" xfId="4471" xr:uid="{DACBE3D6-2976-41A9-8103-69CF9C8FB1E1}"/>
    <cellStyle name="Įprastas 5 7 3 4 2_8 priedas" xfId="10351" xr:uid="{435193AC-5D83-4F80-8AF7-8714B414DE90}"/>
    <cellStyle name="Įprastas 5 7 3 4 3" xfId="2743" xr:uid="{34C27EA2-7FE2-44C1-9581-C9570C0B8013}"/>
    <cellStyle name="Įprastas 5 7 3 4 3 2" xfId="5335" xr:uid="{F9A88237-C8C7-4312-A675-DAEFFA04190B}"/>
    <cellStyle name="Įprastas 5 7 3 4 3_8 priedas" xfId="10352" xr:uid="{8F2F9A1D-F5CE-4D60-A29F-73D725F91103}"/>
    <cellStyle name="Įprastas 5 7 3 4 4" xfId="7063" xr:uid="{DDB0B2E9-5A73-4A78-BC59-4B5E27C14989}"/>
    <cellStyle name="Įprastas 5 7 3 4 5" xfId="3607" xr:uid="{F229035F-081B-4FCD-8614-7A6E97DA077D}"/>
    <cellStyle name="Įprastas 5 7 3 4_8 priedas" xfId="10350" xr:uid="{87FCB4D2-3814-4B40-937B-802FEBFD2AF8}"/>
    <cellStyle name="Įprastas 5 7 3 5" xfId="2172" xr:uid="{D9772CAA-8B7A-419D-8DE1-98FCC1444096}"/>
    <cellStyle name="Įprastas 5 7 3 5 2" xfId="6068" xr:uid="{E3FB7E29-0B62-41EF-BF01-1DE0D40B2255}"/>
    <cellStyle name="Įprastas 5 7 3 5 3" xfId="7796" xr:uid="{32F4F726-4005-46EE-9F1C-22541FA1738A}"/>
    <cellStyle name="Įprastas 5 7 3 5 4" xfId="4340" xr:uid="{1ADEB8AE-8B68-4F8A-8D66-ADB45AD9F52D}"/>
    <cellStyle name="Įprastas 5 7 3 5_8 priedas" xfId="10353" xr:uid="{A5B903AD-5032-49A5-A90C-F162EC1BC038}"/>
    <cellStyle name="Įprastas 5 7 3 6" xfId="2612" xr:uid="{AE894C0D-F828-44AD-BDD7-785C5907408B}"/>
    <cellStyle name="Įprastas 5 7 3 6 2" xfId="5204" xr:uid="{C5F114C2-4989-4EDB-AEEF-B3C1B10A9C17}"/>
    <cellStyle name="Įprastas 5 7 3 6_8 priedas" xfId="10354" xr:uid="{90CE0A86-DF3B-4A15-8E71-4C99073FE159}"/>
    <cellStyle name="Įprastas 5 7 3 7" xfId="6932" xr:uid="{4EABCCFE-9D77-4FF7-A8F7-95AAB1F61593}"/>
    <cellStyle name="Įprastas 5 7 3 8" xfId="3476" xr:uid="{AEB2B524-4EDA-4D0E-9BCA-A23AB0C95855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 2 2" xfId="2173" xr:uid="{DE9A86B1-F828-47A1-9ACF-725B31392156}"/>
    <cellStyle name="Įprastas 5 7 4 2 2 2" xfId="6247" xr:uid="{B18493E1-EB49-43D6-97B4-1528FDEB722B}"/>
    <cellStyle name="Įprastas 5 7 4 2 2 3" xfId="7975" xr:uid="{6EB31475-393E-454E-9AA7-9D06D5193A5B}"/>
    <cellStyle name="Įprastas 5 7 4 2 2 4" xfId="4519" xr:uid="{4BB8046F-5C9A-41EE-8BE7-3FE865029B50}"/>
    <cellStyle name="Įprastas 5 7 4 2 2_8 priedas" xfId="10356" xr:uid="{2C7BDC64-CCBD-48C6-8A3A-25ABFE832D82}"/>
    <cellStyle name="Įprastas 5 7 4 2 3" xfId="2791" xr:uid="{29971A4D-EAE9-4260-A9DE-0AE45889A817}"/>
    <cellStyle name="Įprastas 5 7 4 2 3 2" xfId="5383" xr:uid="{19EB0877-D3A1-4FF7-A105-F4958A2A53CB}"/>
    <cellStyle name="Įprastas 5 7 4 2 3_8 priedas" xfId="10357" xr:uid="{49D52236-0E04-4C93-B0CD-76E46D7688AA}"/>
    <cellStyle name="Įprastas 5 7 4 2 4" xfId="7111" xr:uid="{D2995BE6-B07A-4737-B97F-FB723499BFD6}"/>
    <cellStyle name="Įprastas 5 7 4 2 5" xfId="3655" xr:uid="{C7D32B74-A148-4935-809C-BCF981A130A5}"/>
    <cellStyle name="Įprastas 5 7 4 2_8 priedas" xfId="10355" xr:uid="{6EFEC686-3A72-4025-AED7-AC716E1D9166}"/>
    <cellStyle name="Įprastas 5 7 4 3" xfId="2174" xr:uid="{18A80CD3-4264-4D8F-BEEB-0FB2A60B6A43}"/>
    <cellStyle name="Įprastas 5 7 4 3 2" xfId="6071" xr:uid="{1F264A34-EAB2-4FD6-A0F7-ADAE43515757}"/>
    <cellStyle name="Įprastas 5 7 4 3 3" xfId="7799" xr:uid="{D8F30AA7-A4CC-46CA-B5FB-A5FF45A4CD03}"/>
    <cellStyle name="Įprastas 5 7 4 3 4" xfId="4343" xr:uid="{99EB4B28-AA01-47EB-9FB2-3C8ABF36CABC}"/>
    <cellStyle name="Įprastas 5 7 4 3_8 priedas" xfId="10358" xr:uid="{F6B3A363-8D39-46FE-8F34-4C2A032C4195}"/>
    <cellStyle name="Įprastas 5 7 4 4" xfId="2615" xr:uid="{06657F72-AA8D-4996-9A80-DAD23D268148}"/>
    <cellStyle name="Įprastas 5 7 4 4 2" xfId="5207" xr:uid="{C4806EE1-6C05-40F9-81A1-7F4A10E5FF22}"/>
    <cellStyle name="Įprastas 5 7 4 4_8 priedas" xfId="10359" xr:uid="{1A9957D5-7962-4859-BFED-C7374847596C}"/>
    <cellStyle name="Įprastas 5 7 4 5" xfId="6935" xr:uid="{5C19AD58-0D81-43E5-B36A-ECB6A81521D2}"/>
    <cellStyle name="Įprastas 5 7 4 6" xfId="3479" xr:uid="{29E78445-CA97-4128-BECF-74FE0D80624C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 2 2" xfId="2175" xr:uid="{4ED9AE23-8AF8-447F-B5F8-5F6A11E964AF}"/>
    <cellStyle name="Įprastas 5 7 5 2 2 2" xfId="6391" xr:uid="{FD338551-AB43-452F-A790-5650D31676C8}"/>
    <cellStyle name="Įprastas 5 7 5 2 2 3" xfId="8119" xr:uid="{F7A4F9E6-EFE7-4411-86FC-9A864FDEB443}"/>
    <cellStyle name="Įprastas 5 7 5 2 2 4" xfId="4663" xr:uid="{C8EA0D05-45AC-46CE-9151-84718BEFE9B9}"/>
    <cellStyle name="Įprastas 5 7 5 2 2_8 priedas" xfId="10361" xr:uid="{3937C5D2-5CC3-4E13-A46B-CD3B334CD3AA}"/>
    <cellStyle name="Įprastas 5 7 5 2 3" xfId="2935" xr:uid="{5EC232B1-8C5A-49EA-BEFB-EFB09979D465}"/>
    <cellStyle name="Įprastas 5 7 5 2 3 2" xfId="5527" xr:uid="{410BD450-611B-4535-B437-E631A81D6CBC}"/>
    <cellStyle name="Įprastas 5 7 5 2 3_8 priedas" xfId="10362" xr:uid="{F0A76F7A-0974-4669-84F2-3023F3EC8983}"/>
    <cellStyle name="Įprastas 5 7 5 2 4" xfId="7255" xr:uid="{C7756A64-C686-47FD-8E41-223F63CFB534}"/>
    <cellStyle name="Įprastas 5 7 5 2 5" xfId="3799" xr:uid="{AD14747D-C958-4F13-B36B-27FD45913D04}"/>
    <cellStyle name="Įprastas 5 7 5 2_8 priedas" xfId="10360" xr:uid="{C0180DC3-D1DD-4BFB-9E85-4A2038C6A851}"/>
    <cellStyle name="Įprastas 5 7 5 3" xfId="2176" xr:uid="{E1873F68-2779-4DFA-BE62-26AF031A954A}"/>
    <cellStyle name="Įprastas 5 7 5 3 2" xfId="6072" xr:uid="{39FB1C20-CBDC-4D0C-AAC4-2CACCE753665}"/>
    <cellStyle name="Įprastas 5 7 5 3 3" xfId="7800" xr:uid="{9B8BEF91-5852-49DB-BB58-34AB6E773C9A}"/>
    <cellStyle name="Įprastas 5 7 5 3 4" xfId="4344" xr:uid="{1B5EDAD0-2808-4244-8A08-E2DA9D7D254A}"/>
    <cellStyle name="Įprastas 5 7 5 3_8 priedas" xfId="10363" xr:uid="{912B9EB4-9217-4056-8E1C-9ABDD969045D}"/>
    <cellStyle name="Įprastas 5 7 5 4" xfId="2616" xr:uid="{962E25AB-7BF3-4433-941A-942A3FF224FE}"/>
    <cellStyle name="Įprastas 5 7 5 4 2" xfId="5208" xr:uid="{E65BAE0C-A6A7-4A9B-ACF2-B99C2DE0A028}"/>
    <cellStyle name="Įprastas 5 7 5 4_8 priedas" xfId="10364" xr:uid="{980B412A-7CB4-410C-A138-C8E1908D19DA}"/>
    <cellStyle name="Įprastas 5 7 5 5" xfId="6936" xr:uid="{60D35830-2D66-4FDB-AA37-61CB30BFC589}"/>
    <cellStyle name="Įprastas 5 7 5 6" xfId="3480" xr:uid="{B9103090-F052-4ADB-AADC-1D54B951B733}"/>
    <cellStyle name="Įprastas 5 7 5_8 priedas" xfId="1128" xr:uid="{00000000-0005-0000-0000-000005050000}"/>
    <cellStyle name="Įprastas 5 7 6" xfId="499" xr:uid="{00000000-0005-0000-0000-000006050000}"/>
    <cellStyle name="Įprastas 5 7 6 2" xfId="2177" xr:uid="{DBBC70C6-E90F-4883-96D3-7E2726FDCA73}"/>
    <cellStyle name="Įprastas 5 7 6 2 2" xfId="6103" xr:uid="{F54982DF-70E0-4DDA-AE1A-A89D012AFF06}"/>
    <cellStyle name="Įprastas 5 7 6 2 3" xfId="7831" xr:uid="{9BF964D6-129A-49FD-B00F-A5E964531198}"/>
    <cellStyle name="Įprastas 5 7 6 2 4" xfId="4375" xr:uid="{5E5AF5A9-76D8-4D45-A8CE-76F82B3F7191}"/>
    <cellStyle name="Įprastas 5 7 6 2_8 priedas" xfId="10366" xr:uid="{9CF5F5C6-87FE-4113-AB6E-DB5DBF7F3F31}"/>
    <cellStyle name="Įprastas 5 7 6 3" xfId="2647" xr:uid="{AC22E440-A278-4ECD-BC32-150F9FEDB0D6}"/>
    <cellStyle name="Įprastas 5 7 6 3 2" xfId="5239" xr:uid="{7BF105F4-A8CB-44C3-AFD2-6AFF72141F14}"/>
    <cellStyle name="Įprastas 5 7 6 3_8 priedas" xfId="10367" xr:uid="{A1086C51-538F-4C23-9F5C-EE012970CB0D}"/>
    <cellStyle name="Įprastas 5 7 6 4" xfId="6967" xr:uid="{579E67EF-A4B7-4CA8-9025-2B33E5F21B94}"/>
    <cellStyle name="Įprastas 5 7 6 5" xfId="3511" xr:uid="{0177074E-1B70-4EBB-B646-B1EC5EBCB18C}"/>
    <cellStyle name="Įprastas 5 7 6_8 priedas" xfId="10365" xr:uid="{CBC16C08-4777-412B-A8E6-5D14FC746FC0}"/>
    <cellStyle name="Įprastas 5 7 7" xfId="2178" xr:uid="{F8D76122-7FEA-4A14-828A-B55BD8F0BD6E}"/>
    <cellStyle name="Įprastas 5 7 7 2" xfId="6064" xr:uid="{EFD09FA4-9708-4734-85BB-0573EE13CCAC}"/>
    <cellStyle name="Įprastas 5 7 7 3" xfId="7792" xr:uid="{D65DBE68-3DFD-48C1-A2F4-FEF5D4721777}"/>
    <cellStyle name="Įprastas 5 7 7 4" xfId="4336" xr:uid="{CDA9AD87-455D-47B6-99B2-F9D93075DCFC}"/>
    <cellStyle name="Įprastas 5 7 7_8 priedas" xfId="10368" xr:uid="{1E337874-8AD1-4D51-86D2-EE082A450F7E}"/>
    <cellStyle name="Įprastas 5 7 8" xfId="2608" xr:uid="{FACE4A04-466D-483E-920D-1D5DF716D2D7}"/>
    <cellStyle name="Įprastas 5 7 8 2" xfId="5200" xr:uid="{71895E7A-77B1-4788-9471-732422F36AF5}"/>
    <cellStyle name="Įprastas 5 7 8_8 priedas" xfId="10369" xr:uid="{F593783D-B6EE-4E3F-8ED9-B90D639400C1}"/>
    <cellStyle name="Įprastas 5 7 9" xfId="6928" xr:uid="{9F2FF4DC-944D-451B-B5F6-98A939141332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 2 2" xfId="2179" xr:uid="{3ADA960D-4735-44B2-BC51-0C3847ADA25A}"/>
    <cellStyle name="Įprastas 5 8 2 2 2 2" xfId="6271" xr:uid="{4E80C083-CA62-41B8-B5D8-C6A1F89D2720}"/>
    <cellStyle name="Įprastas 5 8 2 2 2 3" xfId="7999" xr:uid="{03C92405-8A0D-4F2C-B950-0DB69C03F264}"/>
    <cellStyle name="Įprastas 5 8 2 2 2 4" xfId="4543" xr:uid="{0A6EDDC5-A781-440D-8637-0A5F5F691D04}"/>
    <cellStyle name="Įprastas 5 8 2 2 2_8 priedas" xfId="10371" xr:uid="{B1A4F88C-F11D-40A7-8CF0-FDCAA98E6FE2}"/>
    <cellStyle name="Įprastas 5 8 2 2 3" xfId="2815" xr:uid="{1C8987A9-FC62-4B4E-9457-ACC28EED4E09}"/>
    <cellStyle name="Įprastas 5 8 2 2 3 2" xfId="5407" xr:uid="{87F74A7E-5C35-49DD-AE33-427D85B6C712}"/>
    <cellStyle name="Įprastas 5 8 2 2 3_8 priedas" xfId="10372" xr:uid="{F04D9217-BE3D-43EA-B22A-0BCC64BB00C2}"/>
    <cellStyle name="Įprastas 5 8 2 2 4" xfId="7135" xr:uid="{89D43E97-4B71-4FC7-9A9B-FF34BF9257B7}"/>
    <cellStyle name="Įprastas 5 8 2 2 5" xfId="3679" xr:uid="{7F4E5BD1-4EAC-466B-A744-D89CF76A5276}"/>
    <cellStyle name="Įprastas 5 8 2 2_8 priedas" xfId="10370" xr:uid="{B6FE9E6D-E742-4BD1-BF43-EE79AB61C4F6}"/>
    <cellStyle name="Įprastas 5 8 2 3" xfId="2180" xr:uid="{EB68345D-A6B6-44C8-B489-978A3E2908BD}"/>
    <cellStyle name="Įprastas 5 8 2 3 2" xfId="6074" xr:uid="{7A826299-503E-4FAD-BF9F-FCEEC806BBEC}"/>
    <cellStyle name="Įprastas 5 8 2 3 3" xfId="7802" xr:uid="{D6498D57-5AA5-480C-8D16-F2B9C69929C9}"/>
    <cellStyle name="Įprastas 5 8 2 3 4" xfId="4346" xr:uid="{F9C2889A-1A9A-4C76-B08B-794641055FF9}"/>
    <cellStyle name="Įprastas 5 8 2 3_8 priedas" xfId="10373" xr:uid="{A24A60B5-E7DF-4553-91D5-754D90114948}"/>
    <cellStyle name="Įprastas 5 8 2 4" xfId="2618" xr:uid="{DC3AE340-4908-4A6B-96A7-1246187D78C4}"/>
    <cellStyle name="Įprastas 5 8 2 4 2" xfId="5210" xr:uid="{E9258596-CC7A-4D83-A4BF-20BF2B451B67}"/>
    <cellStyle name="Įprastas 5 8 2 4_8 priedas" xfId="10374" xr:uid="{1C677891-BE34-4B3F-AFF1-445ED100CE57}"/>
    <cellStyle name="Įprastas 5 8 2 5" xfId="6938" xr:uid="{B03DB45D-8635-410E-843C-49A9F04EBB36}"/>
    <cellStyle name="Įprastas 5 8 2 6" xfId="3482" xr:uid="{661FA387-97A2-418B-95CB-175269D12F1D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 2 2" xfId="2181" xr:uid="{C4CC6535-4FCB-4D09-8EA9-E465CEAB6990}"/>
    <cellStyle name="Įprastas 5 8 3 2 2 2" xfId="6415" xr:uid="{D1CFB125-DA47-4EB9-86C3-F5EEA6648BF6}"/>
    <cellStyle name="Įprastas 5 8 3 2 2 3" xfId="8143" xr:uid="{F29C7B71-B0C4-4DB9-B2A7-4494BB8B4E03}"/>
    <cellStyle name="Įprastas 5 8 3 2 2 4" xfId="4687" xr:uid="{D4D080BD-81F6-45EE-B388-083838A8003F}"/>
    <cellStyle name="Įprastas 5 8 3 2 2_8 priedas" xfId="10376" xr:uid="{5ADD10E6-81F0-465F-9B06-4574B0DFEDE0}"/>
    <cellStyle name="Įprastas 5 8 3 2 3" xfId="2959" xr:uid="{1336F552-867C-4406-B9E0-69D3033B89F9}"/>
    <cellStyle name="Įprastas 5 8 3 2 3 2" xfId="5551" xr:uid="{740B45F1-2AE8-4BB1-95DA-AE5390F01317}"/>
    <cellStyle name="Įprastas 5 8 3 2 3_8 priedas" xfId="10377" xr:uid="{D41BF374-0208-42BA-B6D7-E002DC093EB9}"/>
    <cellStyle name="Įprastas 5 8 3 2 4" xfId="7279" xr:uid="{6A575F59-96B0-4C11-A239-84C9746380A2}"/>
    <cellStyle name="Įprastas 5 8 3 2 5" xfId="3823" xr:uid="{F51D699E-BA68-402C-AD38-6E1A2A81EF11}"/>
    <cellStyle name="Įprastas 5 8 3 2_8 priedas" xfId="10375" xr:uid="{D6DC59E4-4FB0-4C76-BDE7-0C1EC32EC9A7}"/>
    <cellStyle name="Įprastas 5 8 3 3" xfId="2182" xr:uid="{6CC14798-45AC-4DE0-8001-810DD156724A}"/>
    <cellStyle name="Įprastas 5 8 3 3 2" xfId="6075" xr:uid="{6E5A85AF-EA70-4CE5-A543-5B2699B16374}"/>
    <cellStyle name="Įprastas 5 8 3 3 3" xfId="7803" xr:uid="{E2CC1307-4D03-486E-A261-C2586B009D66}"/>
    <cellStyle name="Įprastas 5 8 3 3 4" xfId="4347" xr:uid="{540378A2-3839-480A-B950-B07771190B57}"/>
    <cellStyle name="Įprastas 5 8 3 3_8 priedas" xfId="10378" xr:uid="{DB37F48F-0D98-4B91-9EBD-D810F632ECAA}"/>
    <cellStyle name="Įprastas 5 8 3 4" xfId="2619" xr:uid="{AFB0CEFB-C6C6-472B-ACD2-099F9AA616A0}"/>
    <cellStyle name="Įprastas 5 8 3 4 2" xfId="5211" xr:uid="{7E5DF9F1-BF78-4926-91A2-305193155257}"/>
    <cellStyle name="Įprastas 5 8 3 4_8 priedas" xfId="10379" xr:uid="{4C7DE572-1916-45A2-ADDD-B94B4C8ADDC4}"/>
    <cellStyle name="Įprastas 5 8 3 5" xfId="6939" xr:uid="{CF3574CF-9EC5-4492-8BDB-5E1BD7B2F85D}"/>
    <cellStyle name="Įprastas 5 8 3 6" xfId="3483" xr:uid="{BDBC1FB7-A8D9-4757-A583-ECF3281C2875}"/>
    <cellStyle name="Įprastas 5 8 3_8 priedas" xfId="1210" xr:uid="{00000000-0005-0000-0000-00000E050000}"/>
    <cellStyle name="Įprastas 5 8 4" xfId="523" xr:uid="{00000000-0005-0000-0000-00000F050000}"/>
    <cellStyle name="Įprastas 5 8 4 2" xfId="2183" xr:uid="{01DC6201-2D4E-42E4-8DC2-9951B85FCD3A}"/>
    <cellStyle name="Įprastas 5 8 4 2 2" xfId="6127" xr:uid="{C8647AA2-47C3-4B0E-8910-ABA7097CC008}"/>
    <cellStyle name="Įprastas 5 8 4 2 3" xfId="7855" xr:uid="{238F20CF-5C19-4262-9E09-765B4A130FEB}"/>
    <cellStyle name="Įprastas 5 8 4 2 4" xfId="4399" xr:uid="{C8219E17-D3BD-455E-93A5-28FCD244258A}"/>
    <cellStyle name="Įprastas 5 8 4 2_8 priedas" xfId="10381" xr:uid="{E5E320FB-5C63-4497-93C7-F89EEA18AF2D}"/>
    <cellStyle name="Įprastas 5 8 4 3" xfId="2671" xr:uid="{305F2F85-2C3D-4107-A44A-F6F86967A9A6}"/>
    <cellStyle name="Įprastas 5 8 4 3 2" xfId="5263" xr:uid="{5A77F478-0919-447E-BEFC-50A889831EC8}"/>
    <cellStyle name="Įprastas 5 8 4 3_8 priedas" xfId="10382" xr:uid="{9BCD024A-F07F-4E25-AABF-1C977BC54F2D}"/>
    <cellStyle name="Įprastas 5 8 4 4" xfId="6991" xr:uid="{5AB880E0-95B4-4B9E-8039-6639C47BF1AC}"/>
    <cellStyle name="Įprastas 5 8 4 5" xfId="3535" xr:uid="{5F627301-BF9F-410A-A919-FDD4C064E834}"/>
    <cellStyle name="Įprastas 5 8 4_8 priedas" xfId="10380" xr:uid="{44322369-29AE-4507-856A-A349BFA7863E}"/>
    <cellStyle name="Įprastas 5 8 5" xfId="2184" xr:uid="{2A748B68-4DA0-4168-8566-2725E0D4C434}"/>
    <cellStyle name="Įprastas 5 8 5 2" xfId="6073" xr:uid="{B99BD348-F99D-4DAB-BEA2-4AB8AF8C4A8A}"/>
    <cellStyle name="Įprastas 5 8 5 3" xfId="7801" xr:uid="{DEE6E37E-C69C-41A2-918F-70D857F69A26}"/>
    <cellStyle name="Įprastas 5 8 5 4" xfId="4345" xr:uid="{2150B4D8-1601-4AA9-B9E4-99F45772E2FD}"/>
    <cellStyle name="Įprastas 5 8 5_8 priedas" xfId="10383" xr:uid="{E84C1E60-32EE-4ADA-968B-2B549EC51052}"/>
    <cellStyle name="Įprastas 5 8 6" xfId="2617" xr:uid="{478BECBF-8AA0-419C-8ADB-FFD9E602B670}"/>
    <cellStyle name="Įprastas 5 8 6 2" xfId="5209" xr:uid="{460C36A1-CCE9-4460-97A3-A2DE482AA02F}"/>
    <cellStyle name="Įprastas 5 8 6_8 priedas" xfId="10384" xr:uid="{6EA5CBF2-8FAC-4F65-A6FD-5C345C89D897}"/>
    <cellStyle name="Įprastas 5 8 7" xfId="6937" xr:uid="{2B47D82A-A7D0-42F2-8264-72C15A635A25}"/>
    <cellStyle name="Įprastas 5 8 8" xfId="3481" xr:uid="{18A35EF8-AE1C-4735-8848-E6A7BC4E3F3E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 2 2" xfId="2185" xr:uid="{75E6ADAE-AE6D-4018-979E-AF7F347DE7C8}"/>
    <cellStyle name="Įprastas 5 9 2 2 2 2" xfId="6319" xr:uid="{0D37D459-895F-40CD-B93E-6F6DF755C4F9}"/>
    <cellStyle name="Įprastas 5 9 2 2 2 3" xfId="8047" xr:uid="{70AB8417-EB2D-454C-948F-B8C37BAD8750}"/>
    <cellStyle name="Įprastas 5 9 2 2 2 4" xfId="4591" xr:uid="{366C8BA6-D4C8-4075-BD31-9AEA8E084BC3}"/>
    <cellStyle name="Įprastas 5 9 2 2 2_8 priedas" xfId="10386" xr:uid="{3C7465B9-5014-4EAA-9A78-9418E1133061}"/>
    <cellStyle name="Įprastas 5 9 2 2 3" xfId="2863" xr:uid="{41CF5675-E596-44B8-9834-E7E74F76C14E}"/>
    <cellStyle name="Įprastas 5 9 2 2 3 2" xfId="5455" xr:uid="{B2D87784-B88B-4062-915D-CD39ECFA6587}"/>
    <cellStyle name="Įprastas 5 9 2 2 3_8 priedas" xfId="10387" xr:uid="{6292438A-96BB-4479-BAA2-84F0A427372E}"/>
    <cellStyle name="Įprastas 5 9 2 2 4" xfId="7183" xr:uid="{619112D9-E69F-4331-B355-55474F66DD64}"/>
    <cellStyle name="Įprastas 5 9 2 2 5" xfId="3727" xr:uid="{AAEAF6DE-9DAA-47CB-8D84-C00C3A5E773F}"/>
    <cellStyle name="Įprastas 5 9 2 2_8 priedas" xfId="10385" xr:uid="{FDA2FF29-CCE7-47FB-A9E1-4F816356E592}"/>
    <cellStyle name="Įprastas 5 9 2 3" xfId="2186" xr:uid="{9CB64B48-A0FE-470A-BF44-C6CDA903059A}"/>
    <cellStyle name="Įprastas 5 9 2 3 2" xfId="6077" xr:uid="{70417EA4-FA81-43F4-966F-20188EF39E20}"/>
    <cellStyle name="Įprastas 5 9 2 3 3" xfId="7805" xr:uid="{8E1F4738-7EBE-4990-85D6-F3DF73921047}"/>
    <cellStyle name="Įprastas 5 9 2 3 4" xfId="4349" xr:uid="{100EEE13-F8FC-4EC9-A4DA-6E8920E28FA3}"/>
    <cellStyle name="Įprastas 5 9 2 3_8 priedas" xfId="10388" xr:uid="{A35E020A-C309-48DD-8A4A-DEA7DA0CCDD2}"/>
    <cellStyle name="Įprastas 5 9 2 4" xfId="2621" xr:uid="{69B818E9-9A8D-4835-AD3B-EB3C089EF4AE}"/>
    <cellStyle name="Įprastas 5 9 2 4 2" xfId="5213" xr:uid="{99C9C4D2-4D2B-4FE9-B789-88F315622AE5}"/>
    <cellStyle name="Įprastas 5 9 2 4_8 priedas" xfId="10389" xr:uid="{8ABC84A9-7351-4868-A367-9881E453E364}"/>
    <cellStyle name="Įprastas 5 9 2 5" xfId="6941" xr:uid="{B4EEA926-D198-43FF-AFEE-D0C85CD88566}"/>
    <cellStyle name="Įprastas 5 9 2 6" xfId="3485" xr:uid="{4DB13E75-9670-405B-AD76-7D7228042C0F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 2 2" xfId="2187" xr:uid="{BB8672D8-CBF7-406C-8353-17AF0F8870B3}"/>
    <cellStyle name="Įprastas 5 9 3 2 2 2" xfId="6463" xr:uid="{256839E2-7B3F-418B-903A-F23002B8198D}"/>
    <cellStyle name="Įprastas 5 9 3 2 2 3" xfId="8191" xr:uid="{9215231C-7B41-4FFD-A668-BC108929DF85}"/>
    <cellStyle name="Įprastas 5 9 3 2 2 4" xfId="4735" xr:uid="{93271357-FF58-4A7A-B7A2-FA2178BB4898}"/>
    <cellStyle name="Įprastas 5 9 3 2 2_8 priedas" xfId="10391" xr:uid="{4CD01169-3164-41F2-9907-937FE6C55038}"/>
    <cellStyle name="Įprastas 5 9 3 2 3" xfId="3007" xr:uid="{F6F16A22-A217-4D98-BAAB-E9F5D88DE7B9}"/>
    <cellStyle name="Įprastas 5 9 3 2 3 2" xfId="5599" xr:uid="{D46766F6-DADA-42E7-AF4B-06AA1E488F54}"/>
    <cellStyle name="Įprastas 5 9 3 2 3_8 priedas" xfId="10392" xr:uid="{8C8F2764-EBFA-47B7-B42E-5E5DDACB9DF9}"/>
    <cellStyle name="Įprastas 5 9 3 2 4" xfId="7327" xr:uid="{788E3F75-49AA-4A25-87CA-2AF45367F199}"/>
    <cellStyle name="Įprastas 5 9 3 2 5" xfId="3871" xr:uid="{B22405E5-6B7B-438E-9956-174AC0184FFD}"/>
    <cellStyle name="Įprastas 5 9 3 2_8 priedas" xfId="10390" xr:uid="{BE46F0B2-006F-4B67-93F3-3B39F956D060}"/>
    <cellStyle name="Įprastas 5 9 3 3" xfId="2188" xr:uid="{ED7164C9-01FE-4563-A5DA-C2FE7C875AF4}"/>
    <cellStyle name="Įprastas 5 9 3 3 2" xfId="6078" xr:uid="{C0B16030-915F-48D8-82E9-C21454A95986}"/>
    <cellStyle name="Įprastas 5 9 3 3 3" xfId="7806" xr:uid="{42965253-89EC-4F5C-AA43-A545E8B47D82}"/>
    <cellStyle name="Įprastas 5 9 3 3 4" xfId="4350" xr:uid="{6FAA015C-4892-40C1-A416-1C02A6B90A6F}"/>
    <cellStyle name="Įprastas 5 9 3 3_8 priedas" xfId="10393" xr:uid="{BA86BA42-A4F4-4EE1-BEEE-DDAB7E85F02E}"/>
    <cellStyle name="Įprastas 5 9 3 4" xfId="2622" xr:uid="{733A5E0F-D923-4724-ADCC-68DD11E9E12A}"/>
    <cellStyle name="Įprastas 5 9 3 4 2" xfId="5214" xr:uid="{B20E5604-DA6D-490F-9530-3FD757ACFC1B}"/>
    <cellStyle name="Įprastas 5 9 3 4_8 priedas" xfId="10394" xr:uid="{B1647A9F-98FD-486D-AF29-C76973160C7F}"/>
    <cellStyle name="Įprastas 5 9 3 5" xfId="6942" xr:uid="{F4ED9AE0-1361-4C3C-88CE-5DFB0902AA7A}"/>
    <cellStyle name="Įprastas 5 9 3 6" xfId="3486" xr:uid="{B50D1A64-0DA3-4F9C-A1EF-BA080DC7044B}"/>
    <cellStyle name="Įprastas 5 9 3_8 priedas" xfId="1164" xr:uid="{00000000-0005-0000-0000-000017050000}"/>
    <cellStyle name="Įprastas 5 9 4" xfId="571" xr:uid="{00000000-0005-0000-0000-000018050000}"/>
    <cellStyle name="Įprastas 5 9 4 2" xfId="2189" xr:uid="{DAF9E66A-2777-4EF5-BF8B-6FD9A2233973}"/>
    <cellStyle name="Įprastas 5 9 4 2 2" xfId="6175" xr:uid="{5953FC4F-6C76-4793-95F8-AF753E2FFA80}"/>
    <cellStyle name="Įprastas 5 9 4 2 3" xfId="7903" xr:uid="{CFD1520F-9542-44AC-A766-2B0D22CB8401}"/>
    <cellStyle name="Įprastas 5 9 4 2 4" xfId="4447" xr:uid="{4C952493-B3F3-497A-B29E-2CD6949C08AD}"/>
    <cellStyle name="Įprastas 5 9 4 2_8 priedas" xfId="10396" xr:uid="{DA8FC764-B409-41FB-99BA-9ADDB2223639}"/>
    <cellStyle name="Įprastas 5 9 4 3" xfId="2719" xr:uid="{541F5984-4D5F-400C-9507-C767F86D4003}"/>
    <cellStyle name="Įprastas 5 9 4 3 2" xfId="5311" xr:uid="{00D5242C-367A-4B8D-BD30-A4CEA2C0859A}"/>
    <cellStyle name="Įprastas 5 9 4 3_8 priedas" xfId="10397" xr:uid="{AF3CC96A-D3B9-4361-925F-C0807CD50EDC}"/>
    <cellStyle name="Įprastas 5 9 4 4" xfId="7039" xr:uid="{F5C89735-255F-4E73-91E0-72FBCA01C7CD}"/>
    <cellStyle name="Įprastas 5 9 4 5" xfId="3583" xr:uid="{11B9508E-27D4-4FEF-9B15-03BDDB611541}"/>
    <cellStyle name="Įprastas 5 9 4_8 priedas" xfId="10395" xr:uid="{B9243C57-7E75-4DD8-B232-DD72227C850A}"/>
    <cellStyle name="Įprastas 5 9 5" xfId="2190" xr:uid="{DC5B4224-4FD1-48C4-A759-117FBA360CB2}"/>
    <cellStyle name="Įprastas 5 9 5 2" xfId="6076" xr:uid="{43E7A666-2CCB-440B-BC44-0FC8E5B9DBCF}"/>
    <cellStyle name="Įprastas 5 9 5 3" xfId="7804" xr:uid="{4F952B04-6B7B-4929-B6BB-3565E30B7D97}"/>
    <cellStyle name="Įprastas 5 9 5 4" xfId="4348" xr:uid="{C2B3F142-B79A-473E-AC1D-543DC88FB170}"/>
    <cellStyle name="Įprastas 5 9 5_8 priedas" xfId="10398" xr:uid="{F7D5D299-EE8F-4B46-BEAC-01D2B3145AE7}"/>
    <cellStyle name="Įprastas 5 9 6" xfId="2620" xr:uid="{F6F9A7C6-C75F-48C7-B36E-EF9C5F9ABF5F}"/>
    <cellStyle name="Įprastas 5 9 6 2" xfId="5212" xr:uid="{37DB82D9-71A1-4CF1-8F19-CC0BBD554EB5}"/>
    <cellStyle name="Įprastas 5 9 6_8 priedas" xfId="10399" xr:uid="{45DDBF27-351C-4D42-BCE5-96535306399F}"/>
    <cellStyle name="Įprastas 5 9 7" xfId="6940" xr:uid="{1210B48E-E040-4544-844F-4234C8B3B097}"/>
    <cellStyle name="Įprastas 5 9 8" xfId="3484" xr:uid="{CB1C2F79-AB50-422D-8583-F381F61F1AF6}"/>
    <cellStyle name="Įprastas 5 9_8 priedas" xfId="1076" xr:uid="{00000000-0005-0000-0000-000019050000}"/>
    <cellStyle name="Įprastas 5_8 -ES projektai" xfId="13" xr:uid="{00000000-0005-0000-0000-00001A050000}"/>
    <cellStyle name="Įprastas 6" xfId="10406" xr:uid="{5631E6C4-24B6-4025-8983-686750F176B5}"/>
    <cellStyle name="Įprastas 7" xfId="10407" xr:uid="{F4B798D4-CFAB-44E8-957E-B30F08BF2E0F}"/>
    <cellStyle name="Įprastas 8" xfId="10408" xr:uid="{E814D5A2-3F0A-4115-99A6-FC4AB775AEAC}"/>
    <cellStyle name="Įprastas 9" xfId="10409" xr:uid="{D405A49B-58C8-40C0-B3A7-48A059D2D2B7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2_8 priedas" xfId="10401" xr:uid="{AF60ED63-20E7-440E-A961-993E832A2C73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3_8 priedas" xfId="10402" xr:uid="{CDB8A22C-F36B-4D3E-AAE5-69B2ED0FA80B}"/>
    <cellStyle name="Kablelis 2 4" xfId="465" xr:uid="{00000000-0005-0000-0000-000023050000}"/>
    <cellStyle name="Kablelis 2 5" xfId="32" xr:uid="{00000000-0005-0000-0000-000024050000}"/>
    <cellStyle name="Kablelis 2_8 priedas" xfId="10400" xr:uid="{2D96E562-5169-4B7F-B61B-92D71E8FE695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2_8 priedas" xfId="10404" xr:uid="{ECA77B13-A416-4745-9DA3-1CAF9CC55105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3_8 priedas" xfId="10405" xr:uid="{BE1D295E-650A-498F-B1CA-085CF3AE872C}"/>
    <cellStyle name="Kablelis 3 4" xfId="472" xr:uid="{00000000-0005-0000-0000-00002C050000}"/>
    <cellStyle name="Kablelis 3 5" xfId="473" xr:uid="{00000000-0005-0000-0000-00002D050000}"/>
    <cellStyle name="Kablelis 3_8 priedas" xfId="10403" xr:uid="{4A6186DF-1716-4BAC-BF81-8009703D7647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7" t="s">
        <v>22</v>
      </c>
    </row>
    <row r="3" spans="1:22" x14ac:dyDescent="0.2">
      <c r="C3" s="299" t="s">
        <v>175</v>
      </c>
      <c r="D3" s="299"/>
      <c r="E3" s="299"/>
      <c r="F3" s="299"/>
      <c r="G3" s="299"/>
      <c r="H3" s="299"/>
      <c r="I3" s="299"/>
      <c r="J3" s="299"/>
      <c r="P3" s="7"/>
      <c r="R3" s="7" t="s">
        <v>176</v>
      </c>
      <c r="S3" s="2"/>
      <c r="T3" s="2"/>
      <c r="U3" s="3"/>
      <c r="V3" s="3"/>
    </row>
    <row r="4" spans="1:22" x14ac:dyDescent="0.2">
      <c r="B4" s="58"/>
      <c r="C4" s="299" t="s">
        <v>74</v>
      </c>
      <c r="D4" s="299"/>
      <c r="E4" s="299"/>
      <c r="F4" s="299"/>
      <c r="G4" s="299"/>
      <c r="H4" s="299"/>
      <c r="I4" s="299"/>
      <c r="P4" s="7"/>
      <c r="Q4" s="2"/>
      <c r="R4" s="7" t="s">
        <v>75</v>
      </c>
    </row>
    <row r="5" spans="1:22" ht="13.5" thickBot="1" x14ac:dyDescent="0.25">
      <c r="P5" s="7"/>
      <c r="T5" s="5" t="s">
        <v>76</v>
      </c>
    </row>
    <row r="6" spans="1:22" x14ac:dyDescent="0.2">
      <c r="A6" s="311"/>
      <c r="B6" s="313" t="s">
        <v>37</v>
      </c>
      <c r="C6" s="316" t="s">
        <v>38</v>
      </c>
      <c r="D6" s="306" t="s">
        <v>39</v>
      </c>
      <c r="E6" s="306"/>
      <c r="F6" s="307"/>
      <c r="G6" s="316" t="s">
        <v>40</v>
      </c>
      <c r="H6" s="306" t="s">
        <v>39</v>
      </c>
      <c r="I6" s="306"/>
      <c r="J6" s="308"/>
      <c r="K6" s="303" t="s">
        <v>177</v>
      </c>
      <c r="L6" s="306" t="s">
        <v>39</v>
      </c>
      <c r="M6" s="306"/>
      <c r="N6" s="307"/>
      <c r="O6" s="303" t="s">
        <v>41</v>
      </c>
      <c r="P6" s="306" t="s">
        <v>39</v>
      </c>
      <c r="Q6" s="306"/>
      <c r="R6" s="307"/>
      <c r="S6" s="303" t="s">
        <v>42</v>
      </c>
      <c r="T6" s="306" t="s">
        <v>39</v>
      </c>
      <c r="U6" s="306"/>
      <c r="V6" s="307"/>
    </row>
    <row r="7" spans="1:22" x14ac:dyDescent="0.2">
      <c r="A7" s="312"/>
      <c r="B7" s="314"/>
      <c r="C7" s="317"/>
      <c r="D7" s="300" t="s">
        <v>43</v>
      </c>
      <c r="E7" s="300"/>
      <c r="F7" s="309" t="s">
        <v>44</v>
      </c>
      <c r="G7" s="317"/>
      <c r="H7" s="300" t="s">
        <v>43</v>
      </c>
      <c r="I7" s="300"/>
      <c r="J7" s="301" t="s">
        <v>44</v>
      </c>
      <c r="K7" s="304"/>
      <c r="L7" s="300" t="s">
        <v>43</v>
      </c>
      <c r="M7" s="300"/>
      <c r="N7" s="309" t="s">
        <v>44</v>
      </c>
      <c r="O7" s="304"/>
      <c r="P7" s="300" t="s">
        <v>43</v>
      </c>
      <c r="Q7" s="300"/>
      <c r="R7" s="309" t="s">
        <v>44</v>
      </c>
      <c r="S7" s="304"/>
      <c r="T7" s="300" t="s">
        <v>43</v>
      </c>
      <c r="U7" s="300"/>
      <c r="V7" s="309" t="s">
        <v>44</v>
      </c>
    </row>
    <row r="8" spans="1:22" ht="48.75" thickBot="1" x14ac:dyDescent="0.25">
      <c r="A8" s="312"/>
      <c r="B8" s="315"/>
      <c r="C8" s="318"/>
      <c r="D8" s="59" t="s">
        <v>38</v>
      </c>
      <c r="E8" s="60" t="s">
        <v>45</v>
      </c>
      <c r="F8" s="310"/>
      <c r="G8" s="318"/>
      <c r="H8" s="59" t="s">
        <v>38</v>
      </c>
      <c r="I8" s="60" t="s">
        <v>45</v>
      </c>
      <c r="J8" s="302"/>
      <c r="K8" s="305"/>
      <c r="L8" s="59" t="s">
        <v>38</v>
      </c>
      <c r="M8" s="60" t="s">
        <v>45</v>
      </c>
      <c r="N8" s="310"/>
      <c r="O8" s="305"/>
      <c r="P8" s="59" t="s">
        <v>38</v>
      </c>
      <c r="Q8" s="60" t="s">
        <v>45</v>
      </c>
      <c r="R8" s="310"/>
      <c r="S8" s="305"/>
      <c r="T8" s="59" t="s">
        <v>38</v>
      </c>
      <c r="U8" s="60" t="s">
        <v>45</v>
      </c>
      <c r="V8" s="310"/>
    </row>
    <row r="9" spans="1:22" ht="30.75" thickBot="1" x14ac:dyDescent="0.3">
      <c r="A9" s="61">
        <v>1</v>
      </c>
      <c r="B9" s="62" t="s">
        <v>77</v>
      </c>
      <c r="C9" s="53">
        <f t="shared" ref="C9:F25" si="0">G9+K9+O9+S9</f>
        <v>0</v>
      </c>
      <c r="D9" s="51">
        <f t="shared" si="0"/>
        <v>0</v>
      </c>
      <c r="E9" s="51">
        <f t="shared" si="0"/>
        <v>0</v>
      </c>
      <c r="F9" s="53">
        <f t="shared" si="0"/>
        <v>0</v>
      </c>
      <c r="G9" s="63">
        <f>G13+G17+G18+G20+G25+G28+G31+SUM(G33:G43)+G23+G10</f>
        <v>0</v>
      </c>
      <c r="H9" s="64">
        <f>H13+H17+H18+H20+H25+H28+H31+SUM(H33:H43)+H23+H10</f>
        <v>0</v>
      </c>
      <c r="I9" s="64">
        <f>I13+I17+I18+I20+I25+I28+I31+SUM(I33:I43)+I23+I10</f>
        <v>0</v>
      </c>
      <c r="J9" s="65">
        <f>J13+J17+J18+J20+J25+J28+J31+SUM(J33:J43)+J23+J10</f>
        <v>0</v>
      </c>
      <c r="K9" s="64">
        <f>K13+K17+K18+K20+K25+K28+K31+SUM(K33:K43)</f>
        <v>0</v>
      </c>
      <c r="L9" s="51">
        <f>L13+L18+SUM(L33:L43)</f>
        <v>0</v>
      </c>
      <c r="M9" s="51">
        <f>M13+M17+M18+M20+M25+M28+M31+SUM(M33:M43)</f>
        <v>0</v>
      </c>
      <c r="N9" s="54"/>
      <c r="O9" s="63"/>
      <c r="P9" s="51"/>
      <c r="Q9" s="51"/>
      <c r="R9" s="56"/>
      <c r="S9" s="63">
        <f>S13+S17+S18+S20+S25+S28+S31+SUM(S33:S43)</f>
        <v>0</v>
      </c>
      <c r="T9" s="51">
        <f>T20+SUM(T34:T43)</f>
        <v>0</v>
      </c>
      <c r="U9" s="51">
        <f>U20+SUM(U34:U43)</f>
        <v>0</v>
      </c>
      <c r="V9" s="56"/>
    </row>
    <row r="10" spans="1:22" x14ac:dyDescent="0.2">
      <c r="A10" s="66">
        <v>2</v>
      </c>
      <c r="B10" s="67" t="s">
        <v>46</v>
      </c>
      <c r="C10" s="68">
        <f t="shared" si="0"/>
        <v>0</v>
      </c>
      <c r="D10" s="68">
        <f>H10+L10+P10+T10</f>
        <v>0</v>
      </c>
      <c r="E10" s="68">
        <f>I10+M10+Q10+U10</f>
        <v>0</v>
      </c>
      <c r="F10" s="69"/>
      <c r="G10" s="70">
        <f>G11+G12</f>
        <v>0</v>
      </c>
      <c r="H10" s="71">
        <f>H11+H12</f>
        <v>0</v>
      </c>
      <c r="I10" s="71">
        <f>I11+I12</f>
        <v>0</v>
      </c>
      <c r="J10" s="72"/>
      <c r="K10" s="68"/>
      <c r="L10" s="73"/>
      <c r="M10" s="73"/>
      <c r="N10" s="74"/>
      <c r="O10" s="75"/>
      <c r="P10" s="73"/>
      <c r="Q10" s="73"/>
      <c r="R10" s="76"/>
      <c r="S10" s="75"/>
      <c r="T10" s="73"/>
      <c r="U10" s="73"/>
      <c r="V10" s="76"/>
    </row>
    <row r="11" spans="1:22" x14ac:dyDescent="0.2">
      <c r="A11" s="66">
        <v>3</v>
      </c>
      <c r="B11" s="8" t="s">
        <v>47</v>
      </c>
      <c r="C11" s="9">
        <f t="shared" si="0"/>
        <v>0</v>
      </c>
      <c r="D11" s="9">
        <f>H11+L11+P11+T11</f>
        <v>0</v>
      </c>
      <c r="E11" s="9">
        <f>I11+M11+Q11+U11</f>
        <v>0</v>
      </c>
      <c r="F11" s="10"/>
      <c r="G11" s="11">
        <f>H11+J11</f>
        <v>0</v>
      </c>
      <c r="H11" s="12"/>
      <c r="I11" s="12"/>
      <c r="J11" s="76"/>
      <c r="K11" s="77"/>
      <c r="L11" s="73"/>
      <c r="M11" s="73"/>
      <c r="N11" s="77"/>
      <c r="O11" s="78"/>
      <c r="P11" s="73"/>
      <c r="Q11" s="73"/>
      <c r="R11" s="79"/>
      <c r="S11" s="78"/>
      <c r="T11" s="73"/>
      <c r="U11" s="73"/>
      <c r="V11" s="79"/>
    </row>
    <row r="12" spans="1:22" x14ac:dyDescent="0.2">
      <c r="A12" s="66">
        <v>4</v>
      </c>
      <c r="B12" s="13" t="s">
        <v>48</v>
      </c>
      <c r="C12" s="9">
        <f t="shared" si="0"/>
        <v>0</v>
      </c>
      <c r="D12" s="9">
        <f t="shared" si="0"/>
        <v>0</v>
      </c>
      <c r="E12" s="14">
        <f t="shared" si="0"/>
        <v>0</v>
      </c>
      <c r="F12" s="10"/>
      <c r="G12" s="11">
        <f>H12+J12</f>
        <v>0</v>
      </c>
      <c r="H12" s="15"/>
      <c r="I12" s="12"/>
      <c r="J12" s="76"/>
      <c r="K12" s="77"/>
      <c r="L12" s="73"/>
      <c r="M12" s="73"/>
      <c r="N12" s="77"/>
      <c r="O12" s="78"/>
      <c r="P12" s="73"/>
      <c r="Q12" s="73"/>
      <c r="R12" s="79"/>
      <c r="S12" s="78"/>
      <c r="T12" s="73"/>
      <c r="U12" s="73"/>
      <c r="V12" s="79"/>
    </row>
    <row r="13" spans="1:22" x14ac:dyDescent="0.2">
      <c r="A13" s="66">
        <v>5</v>
      </c>
      <c r="B13" s="80" t="s">
        <v>78</v>
      </c>
      <c r="C13" s="68">
        <f t="shared" si="0"/>
        <v>0</v>
      </c>
      <c r="D13" s="73">
        <f t="shared" ref="D13:J13" si="1">SUM(D14:D16)</f>
        <v>0</v>
      </c>
      <c r="E13" s="73">
        <f t="shared" si="1"/>
        <v>0</v>
      </c>
      <c r="F13" s="74">
        <f t="shared" si="1"/>
        <v>0</v>
      </c>
      <c r="G13" s="75">
        <f t="shared" si="1"/>
        <v>0</v>
      </c>
      <c r="H13" s="73">
        <f t="shared" si="1"/>
        <v>0</v>
      </c>
      <c r="I13" s="73">
        <f t="shared" si="1"/>
        <v>0</v>
      </c>
      <c r="J13" s="76">
        <f t="shared" si="1"/>
        <v>0</v>
      </c>
      <c r="K13" s="77">
        <f>K14+K15+K16</f>
        <v>0</v>
      </c>
      <c r="L13" s="18">
        <f>L14+L15+L16</f>
        <v>0</v>
      </c>
      <c r="M13" s="18">
        <f>M14+M15+M16</f>
        <v>0</v>
      </c>
      <c r="N13" s="77"/>
      <c r="O13" s="78"/>
      <c r="P13" s="73"/>
      <c r="Q13" s="73"/>
      <c r="R13" s="79"/>
      <c r="S13" s="78"/>
      <c r="T13" s="73"/>
      <c r="U13" s="73"/>
      <c r="V13" s="79"/>
    </row>
    <row r="14" spans="1:22" x14ac:dyDescent="0.2">
      <c r="A14" s="81">
        <f>+A13+1</f>
        <v>6</v>
      </c>
      <c r="B14" s="31" t="s">
        <v>79</v>
      </c>
      <c r="C14" s="9">
        <f t="shared" si="0"/>
        <v>0</v>
      </c>
      <c r="D14" s="14">
        <f t="shared" si="0"/>
        <v>0</v>
      </c>
      <c r="E14" s="14">
        <f t="shared" si="0"/>
        <v>0</v>
      </c>
      <c r="F14" s="14">
        <f t="shared" si="0"/>
        <v>0</v>
      </c>
      <c r="G14" s="11">
        <f t="shared" ref="G14:G24" si="2">H14+J14</f>
        <v>0</v>
      </c>
      <c r="H14" s="14"/>
      <c r="I14" s="82"/>
      <c r="J14" s="83"/>
      <c r="K14" s="9">
        <f>L14+N14</f>
        <v>0</v>
      </c>
      <c r="L14" s="84"/>
      <c r="M14" s="82"/>
      <c r="N14" s="85"/>
      <c r="O14" s="86"/>
      <c r="P14" s="84"/>
      <c r="Q14" s="84"/>
      <c r="R14" s="83"/>
      <c r="S14" s="11"/>
      <c r="T14" s="84"/>
      <c r="U14" s="84"/>
      <c r="V14" s="83"/>
    </row>
    <row r="15" spans="1:22" x14ac:dyDescent="0.2">
      <c r="A15" s="81">
        <v>7</v>
      </c>
      <c r="B15" s="31" t="s">
        <v>80</v>
      </c>
      <c r="C15" s="9">
        <f t="shared" si="0"/>
        <v>0</v>
      </c>
      <c r="D15" s="84">
        <f t="shared" si="0"/>
        <v>0</v>
      </c>
      <c r="E15" s="84"/>
      <c r="F15" s="74"/>
      <c r="G15" s="11">
        <f t="shared" si="2"/>
        <v>0</v>
      </c>
      <c r="H15" s="84"/>
      <c r="I15" s="84"/>
      <c r="J15" s="83"/>
      <c r="K15" s="17"/>
      <c r="L15" s="84"/>
      <c r="M15" s="84"/>
      <c r="N15" s="85"/>
      <c r="O15" s="86"/>
      <c r="P15" s="84"/>
      <c r="Q15" s="84"/>
      <c r="R15" s="83"/>
      <c r="S15" s="86"/>
      <c r="T15" s="84"/>
      <c r="U15" s="84"/>
      <c r="V15" s="83"/>
    </row>
    <row r="16" spans="1:22" x14ac:dyDescent="0.2">
      <c r="A16" s="81">
        <f>+A15+1</f>
        <v>8</v>
      </c>
      <c r="B16" s="31" t="s">
        <v>81</v>
      </c>
      <c r="C16" s="9">
        <f t="shared" si="0"/>
        <v>0</v>
      </c>
      <c r="D16" s="84">
        <f t="shared" si="0"/>
        <v>0</v>
      </c>
      <c r="E16" s="84"/>
      <c r="F16" s="74"/>
      <c r="G16" s="11">
        <f t="shared" si="2"/>
        <v>0</v>
      </c>
      <c r="H16" s="84"/>
      <c r="I16" s="84"/>
      <c r="J16" s="83"/>
      <c r="K16" s="17"/>
      <c r="L16" s="84"/>
      <c r="M16" s="84"/>
      <c r="N16" s="85"/>
      <c r="O16" s="86"/>
      <c r="P16" s="84"/>
      <c r="Q16" s="84"/>
      <c r="R16" s="83"/>
      <c r="S16" s="86"/>
      <c r="T16" s="84"/>
      <c r="U16" s="84"/>
      <c r="V16" s="83"/>
    </row>
    <row r="17" spans="1:22" x14ac:dyDescent="0.2">
      <c r="A17" s="81">
        <v>9</v>
      </c>
      <c r="B17" s="16" t="s">
        <v>82</v>
      </c>
      <c r="C17" s="17">
        <f t="shared" si="0"/>
        <v>0</v>
      </c>
      <c r="D17" s="18">
        <f t="shared" si="0"/>
        <v>0</v>
      </c>
      <c r="E17" s="18">
        <f>I17+M17+Q17+U17</f>
        <v>0</v>
      </c>
      <c r="F17" s="85"/>
      <c r="G17" s="20">
        <f t="shared" si="2"/>
        <v>0</v>
      </c>
      <c r="H17" s="18"/>
      <c r="I17" s="18"/>
      <c r="J17" s="83"/>
      <c r="K17" s="17"/>
      <c r="L17" s="84"/>
      <c r="M17" s="84"/>
      <c r="N17" s="85"/>
      <c r="O17" s="86"/>
      <c r="P17" s="84"/>
      <c r="Q17" s="84"/>
      <c r="R17" s="83"/>
      <c r="S17" s="86"/>
      <c r="T17" s="84"/>
      <c r="U17" s="84"/>
      <c r="V17" s="83"/>
    </row>
    <row r="18" spans="1:22" x14ac:dyDescent="0.2">
      <c r="A18" s="81">
        <v>10</v>
      </c>
      <c r="B18" s="16" t="s">
        <v>83</v>
      </c>
      <c r="C18" s="17">
        <f t="shared" si="0"/>
        <v>0</v>
      </c>
      <c r="D18" s="18">
        <f t="shared" si="0"/>
        <v>0</v>
      </c>
      <c r="E18" s="18"/>
      <c r="F18" s="85"/>
      <c r="G18" s="20"/>
      <c r="H18" s="87"/>
      <c r="I18" s="18"/>
      <c r="J18" s="88"/>
      <c r="K18" s="87">
        <f>K19</f>
        <v>0</v>
      </c>
      <c r="L18" s="18">
        <f>L19</f>
        <v>0</v>
      </c>
      <c r="M18" s="84"/>
      <c r="N18" s="85"/>
      <c r="O18" s="86"/>
      <c r="P18" s="84"/>
      <c r="Q18" s="84"/>
      <c r="R18" s="83"/>
      <c r="S18" s="86"/>
      <c r="T18" s="84"/>
      <c r="U18" s="84"/>
      <c r="V18" s="83"/>
    </row>
    <row r="19" spans="1:22" x14ac:dyDescent="0.2">
      <c r="A19" s="81">
        <v>11</v>
      </c>
      <c r="B19" s="31" t="s">
        <v>84</v>
      </c>
      <c r="C19" s="9">
        <f t="shared" si="0"/>
        <v>0</v>
      </c>
      <c r="D19" s="14">
        <f t="shared" si="0"/>
        <v>0</v>
      </c>
      <c r="E19" s="18"/>
      <c r="F19" s="85"/>
      <c r="G19" s="11"/>
      <c r="H19" s="28"/>
      <c r="I19" s="18"/>
      <c r="J19" s="88"/>
      <c r="K19" s="28">
        <f>L19+M19+N19</f>
        <v>0</v>
      </c>
      <c r="L19" s="84"/>
      <c r="M19" s="84"/>
      <c r="N19" s="85"/>
      <c r="O19" s="86"/>
      <c r="P19" s="84"/>
      <c r="Q19" s="84"/>
      <c r="R19" s="83"/>
      <c r="S19" s="86"/>
      <c r="T19" s="84"/>
      <c r="U19" s="84"/>
      <c r="V19" s="83"/>
    </row>
    <row r="20" spans="1:22" x14ac:dyDescent="0.2">
      <c r="A20" s="81">
        <v>12</v>
      </c>
      <c r="B20" s="16" t="s">
        <v>32</v>
      </c>
      <c r="C20" s="17">
        <f t="shared" si="0"/>
        <v>0</v>
      </c>
      <c r="D20" s="18">
        <f t="shared" si="0"/>
        <v>0</v>
      </c>
      <c r="E20" s="18"/>
      <c r="F20" s="19"/>
      <c r="G20" s="26">
        <f t="shared" si="2"/>
        <v>0</v>
      </c>
      <c r="H20" s="18">
        <f>H21+H22</f>
        <v>0</v>
      </c>
      <c r="I20" s="18"/>
      <c r="J20" s="27"/>
      <c r="K20" s="87"/>
      <c r="L20" s="18"/>
      <c r="M20" s="18"/>
      <c r="N20" s="87"/>
      <c r="O20" s="26"/>
      <c r="P20" s="18"/>
      <c r="Q20" s="18"/>
      <c r="R20" s="27"/>
      <c r="S20" s="26">
        <f>S21+S22</f>
        <v>0</v>
      </c>
      <c r="T20" s="18">
        <f>T21+T22</f>
        <v>0</v>
      </c>
      <c r="U20" s="18"/>
      <c r="V20" s="21"/>
    </row>
    <row r="21" spans="1:22" x14ac:dyDescent="0.2">
      <c r="A21" s="81">
        <v>13</v>
      </c>
      <c r="B21" s="31" t="s">
        <v>85</v>
      </c>
      <c r="C21" s="9">
        <f t="shared" si="0"/>
        <v>0</v>
      </c>
      <c r="D21" s="84">
        <f t="shared" si="0"/>
        <v>0</v>
      </c>
      <c r="E21" s="84"/>
      <c r="F21" s="85"/>
      <c r="G21" s="11">
        <f t="shared" si="2"/>
        <v>0</v>
      </c>
      <c r="H21" s="84"/>
      <c r="I21" s="84"/>
      <c r="J21" s="83"/>
      <c r="K21" s="17"/>
      <c r="L21" s="85"/>
      <c r="M21" s="84"/>
      <c r="N21" s="85"/>
      <c r="O21" s="86"/>
      <c r="P21" s="84"/>
      <c r="Q21" s="84"/>
      <c r="R21" s="83"/>
      <c r="S21" s="86"/>
      <c r="T21" s="84"/>
      <c r="U21" s="84"/>
      <c r="V21" s="83"/>
    </row>
    <row r="22" spans="1:22" ht="15.75" x14ac:dyDescent="0.25">
      <c r="A22" s="81">
        <v>14</v>
      </c>
      <c r="B22" s="31" t="s">
        <v>86</v>
      </c>
      <c r="C22" s="9">
        <f t="shared" si="0"/>
        <v>0</v>
      </c>
      <c r="D22" s="84">
        <f t="shared" si="0"/>
        <v>0</v>
      </c>
      <c r="E22" s="84"/>
      <c r="F22" s="85"/>
      <c r="G22" s="89"/>
      <c r="H22" s="84"/>
      <c r="I22" s="84"/>
      <c r="J22" s="83"/>
      <c r="K22" s="90"/>
      <c r="L22" s="85"/>
      <c r="M22" s="84"/>
      <c r="N22" s="85"/>
      <c r="O22" s="86"/>
      <c r="P22" s="84"/>
      <c r="Q22" s="84"/>
      <c r="R22" s="83"/>
      <c r="S22" s="11">
        <f>T22+V22</f>
        <v>0</v>
      </c>
      <c r="T22" s="84"/>
      <c r="U22" s="84"/>
      <c r="V22" s="83"/>
    </row>
    <row r="23" spans="1:22" x14ac:dyDescent="0.2">
      <c r="A23" s="81">
        <v>15</v>
      </c>
      <c r="B23" s="16" t="s">
        <v>87</v>
      </c>
      <c r="C23" s="17">
        <f t="shared" si="0"/>
        <v>0</v>
      </c>
      <c r="D23" s="18">
        <f t="shared" si="0"/>
        <v>0</v>
      </c>
      <c r="E23" s="18">
        <f t="shared" si="0"/>
        <v>0</v>
      </c>
      <c r="F23" s="19"/>
      <c r="G23" s="20">
        <f t="shared" si="2"/>
        <v>0</v>
      </c>
      <c r="H23" s="18">
        <f>H24</f>
        <v>0</v>
      </c>
      <c r="I23" s="18">
        <f>I24</f>
        <v>0</v>
      </c>
      <c r="J23" s="88"/>
      <c r="K23" s="91"/>
      <c r="L23" s="85"/>
      <c r="M23" s="84"/>
      <c r="N23" s="85"/>
      <c r="O23" s="86"/>
      <c r="P23" s="84"/>
      <c r="Q23" s="84"/>
      <c r="R23" s="83"/>
      <c r="S23" s="86"/>
      <c r="T23" s="84"/>
      <c r="U23" s="84"/>
      <c r="V23" s="83"/>
    </row>
    <row r="24" spans="1:22" x14ac:dyDescent="0.2">
      <c r="A24" s="81">
        <v>16</v>
      </c>
      <c r="B24" s="31" t="s">
        <v>88</v>
      </c>
      <c r="C24" s="9">
        <f t="shared" si="0"/>
        <v>0</v>
      </c>
      <c r="D24" s="84">
        <f t="shared" si="0"/>
        <v>0</v>
      </c>
      <c r="E24" s="84">
        <f t="shared" si="0"/>
        <v>0</v>
      </c>
      <c r="F24" s="85"/>
      <c r="G24" s="11">
        <f t="shared" si="2"/>
        <v>0</v>
      </c>
      <c r="H24" s="84"/>
      <c r="I24" s="84"/>
      <c r="J24" s="88"/>
      <c r="K24" s="91"/>
      <c r="L24" s="85"/>
      <c r="M24" s="84"/>
      <c r="N24" s="85"/>
      <c r="O24" s="86"/>
      <c r="P24" s="84"/>
      <c r="Q24" s="84"/>
      <c r="R24" s="83"/>
      <c r="S24" s="86"/>
      <c r="T24" s="84"/>
      <c r="U24" s="84"/>
      <c r="V24" s="83"/>
    </row>
    <row r="25" spans="1:22" x14ac:dyDescent="0.2">
      <c r="A25" s="81">
        <v>17</v>
      </c>
      <c r="B25" s="16" t="s">
        <v>89</v>
      </c>
      <c r="C25" s="17">
        <f t="shared" si="0"/>
        <v>0</v>
      </c>
      <c r="D25" s="18">
        <f t="shared" si="0"/>
        <v>0</v>
      </c>
      <c r="E25" s="18"/>
      <c r="F25" s="19"/>
      <c r="G25" s="26">
        <f>G26+G27</f>
        <v>0</v>
      </c>
      <c r="H25" s="18">
        <f>H26+H27</f>
        <v>0</v>
      </c>
      <c r="I25" s="18"/>
      <c r="J25" s="27"/>
      <c r="K25" s="91"/>
      <c r="L25" s="84"/>
      <c r="M25" s="84"/>
      <c r="N25" s="85"/>
      <c r="O25" s="86"/>
      <c r="P25" s="84"/>
      <c r="Q25" s="84"/>
      <c r="R25" s="83"/>
      <c r="S25" s="86"/>
      <c r="T25" s="84"/>
      <c r="U25" s="84"/>
      <c r="V25" s="83"/>
    </row>
    <row r="26" spans="1:22" ht="24" x14ac:dyDescent="0.2">
      <c r="A26" s="81">
        <v>18</v>
      </c>
      <c r="B26" s="92" t="s">
        <v>90</v>
      </c>
      <c r="C26" s="9">
        <f t="shared" ref="C26:E54" si="3">G26+K26+O26+S26</f>
        <v>0</v>
      </c>
      <c r="D26" s="84">
        <f t="shared" si="3"/>
        <v>0</v>
      </c>
      <c r="E26" s="84"/>
      <c r="F26" s="85"/>
      <c r="G26" s="93">
        <f>H26+J26</f>
        <v>0</v>
      </c>
      <c r="H26" s="84"/>
      <c r="I26" s="84"/>
      <c r="J26" s="88"/>
      <c r="K26" s="91"/>
      <c r="L26" s="84"/>
      <c r="M26" s="84"/>
      <c r="N26" s="85"/>
      <c r="O26" s="86"/>
      <c r="P26" s="84"/>
      <c r="Q26" s="84"/>
      <c r="R26" s="83"/>
      <c r="S26" s="86"/>
      <c r="T26" s="84"/>
      <c r="U26" s="84"/>
      <c r="V26" s="83"/>
    </row>
    <row r="27" spans="1:22" ht="25.5" x14ac:dyDescent="0.2">
      <c r="A27" s="81">
        <v>19</v>
      </c>
      <c r="B27" s="94" t="s">
        <v>91</v>
      </c>
      <c r="C27" s="9">
        <f t="shared" si="3"/>
        <v>0</v>
      </c>
      <c r="D27" s="84">
        <f t="shared" si="3"/>
        <v>0</v>
      </c>
      <c r="E27" s="84"/>
      <c r="F27" s="85"/>
      <c r="G27" s="93">
        <f>H27+J27</f>
        <v>0</v>
      </c>
      <c r="H27" s="84"/>
      <c r="I27" s="84"/>
      <c r="J27" s="88"/>
      <c r="K27" s="91"/>
      <c r="L27" s="84"/>
      <c r="M27" s="84"/>
      <c r="N27" s="85"/>
      <c r="O27" s="86"/>
      <c r="P27" s="84"/>
      <c r="Q27" s="84"/>
      <c r="R27" s="83"/>
      <c r="S27" s="86"/>
      <c r="T27" s="84"/>
      <c r="U27" s="84"/>
      <c r="V27" s="83"/>
    </row>
    <row r="28" spans="1:22" x14ac:dyDescent="0.2">
      <c r="A28" s="81">
        <f>+A27+1</f>
        <v>20</v>
      </c>
      <c r="B28" s="16" t="s">
        <v>92</v>
      </c>
      <c r="C28" s="17">
        <f t="shared" si="3"/>
        <v>0</v>
      </c>
      <c r="D28" s="18">
        <f t="shared" si="3"/>
        <v>0</v>
      </c>
      <c r="E28" s="84"/>
      <c r="F28" s="85"/>
      <c r="G28" s="26">
        <f>G29+G30</f>
        <v>0</v>
      </c>
      <c r="H28" s="18">
        <f>H29+H30</f>
        <v>0</v>
      </c>
      <c r="I28" s="84"/>
      <c r="J28" s="88"/>
      <c r="K28" s="91"/>
      <c r="L28" s="84"/>
      <c r="M28" s="84"/>
      <c r="N28" s="85"/>
      <c r="O28" s="86"/>
      <c r="P28" s="84"/>
      <c r="Q28" s="84"/>
      <c r="R28" s="83"/>
      <c r="S28" s="86"/>
      <c r="T28" s="84"/>
      <c r="U28" s="84"/>
      <c r="V28" s="83"/>
    </row>
    <row r="29" spans="1:22" x14ac:dyDescent="0.2">
      <c r="A29" s="81">
        <f>+A28+1</f>
        <v>21</v>
      </c>
      <c r="B29" s="95" t="s">
        <v>93</v>
      </c>
      <c r="C29" s="9">
        <f t="shared" si="3"/>
        <v>0</v>
      </c>
      <c r="D29" s="84">
        <f t="shared" si="3"/>
        <v>0</v>
      </c>
      <c r="E29" s="84"/>
      <c r="F29" s="85"/>
      <c r="G29" s="93">
        <f>H29+J29</f>
        <v>0</v>
      </c>
      <c r="H29" s="84"/>
      <c r="I29" s="84"/>
      <c r="J29" s="88"/>
      <c r="K29" s="91"/>
      <c r="L29" s="84"/>
      <c r="M29" s="84"/>
      <c r="N29" s="85"/>
      <c r="O29" s="86"/>
      <c r="P29" s="84"/>
      <c r="Q29" s="84"/>
      <c r="R29" s="83"/>
      <c r="S29" s="86"/>
      <c r="T29" s="84"/>
      <c r="U29" s="84"/>
      <c r="V29" s="83"/>
    </row>
    <row r="30" spans="1:22" x14ac:dyDescent="0.2">
      <c r="A30" s="81">
        <f>+A29+1</f>
        <v>22</v>
      </c>
      <c r="B30" s="31" t="s">
        <v>94</v>
      </c>
      <c r="C30" s="9">
        <f t="shared" si="3"/>
        <v>0</v>
      </c>
      <c r="D30" s="84">
        <f t="shared" si="3"/>
        <v>0</v>
      </c>
      <c r="E30" s="84"/>
      <c r="F30" s="85"/>
      <c r="G30" s="93">
        <f>H30+J30</f>
        <v>0</v>
      </c>
      <c r="H30" s="84"/>
      <c r="I30" s="84"/>
      <c r="J30" s="88"/>
      <c r="K30" s="91"/>
      <c r="L30" s="84"/>
      <c r="M30" s="84"/>
      <c r="N30" s="85"/>
      <c r="O30" s="86"/>
      <c r="P30" s="84"/>
      <c r="Q30" s="84"/>
      <c r="R30" s="83"/>
      <c r="S30" s="86"/>
      <c r="T30" s="84"/>
      <c r="U30" s="84"/>
      <c r="V30" s="83"/>
    </row>
    <row r="31" spans="1:22" x14ac:dyDescent="0.2">
      <c r="A31" s="81">
        <f>+A30+1</f>
        <v>23</v>
      </c>
      <c r="B31" s="16" t="s">
        <v>95</v>
      </c>
      <c r="C31" s="17">
        <f t="shared" si="3"/>
        <v>0</v>
      </c>
      <c r="D31" s="18">
        <f t="shared" si="3"/>
        <v>0</v>
      </c>
      <c r="E31" s="84"/>
      <c r="F31" s="85"/>
      <c r="G31" s="26">
        <f>H31</f>
        <v>0</v>
      </c>
      <c r="H31" s="18">
        <f>H32</f>
        <v>0</v>
      </c>
      <c r="I31" s="84"/>
      <c r="J31" s="88"/>
      <c r="K31" s="91"/>
      <c r="L31" s="84"/>
      <c r="M31" s="84"/>
      <c r="N31" s="85"/>
      <c r="O31" s="86"/>
      <c r="P31" s="84"/>
      <c r="Q31" s="84"/>
      <c r="R31" s="83"/>
      <c r="S31" s="86"/>
      <c r="T31" s="84"/>
      <c r="U31" s="84"/>
      <c r="V31" s="83"/>
    </row>
    <row r="32" spans="1:22" x14ac:dyDescent="0.2">
      <c r="A32" s="81">
        <f>+A31+1</f>
        <v>24</v>
      </c>
      <c r="B32" s="31" t="s">
        <v>96</v>
      </c>
      <c r="C32" s="9">
        <f t="shared" si="3"/>
        <v>0</v>
      </c>
      <c r="D32" s="84">
        <f t="shared" si="3"/>
        <v>0</v>
      </c>
      <c r="E32" s="84"/>
      <c r="F32" s="85"/>
      <c r="G32" s="86">
        <f t="shared" ref="G32:G43" si="4">H32+J32</f>
        <v>0</v>
      </c>
      <c r="H32" s="84"/>
      <c r="I32" s="84"/>
      <c r="J32" s="83"/>
      <c r="K32" s="90"/>
      <c r="L32" s="84"/>
      <c r="M32" s="84"/>
      <c r="N32" s="85"/>
      <c r="O32" s="86"/>
      <c r="P32" s="84"/>
      <c r="Q32" s="84"/>
      <c r="R32" s="83"/>
      <c r="S32" s="86"/>
      <c r="T32" s="84"/>
      <c r="U32" s="84"/>
      <c r="V32" s="83"/>
    </row>
    <row r="33" spans="1:22" x14ac:dyDescent="0.2">
      <c r="A33" s="81">
        <v>25</v>
      </c>
      <c r="B33" s="16" t="s">
        <v>1</v>
      </c>
      <c r="C33" s="17">
        <f t="shared" si="3"/>
        <v>0</v>
      </c>
      <c r="D33" s="18">
        <f t="shared" si="3"/>
        <v>0</v>
      </c>
      <c r="E33" s="18">
        <f t="shared" si="3"/>
        <v>0</v>
      </c>
      <c r="F33" s="19"/>
      <c r="G33" s="20">
        <f t="shared" si="4"/>
        <v>0</v>
      </c>
      <c r="H33" s="18"/>
      <c r="I33" s="18"/>
      <c r="J33" s="21"/>
      <c r="K33" s="17">
        <f>L33+N33</f>
        <v>0</v>
      </c>
      <c r="L33" s="18"/>
      <c r="M33" s="24"/>
      <c r="N33" s="19"/>
      <c r="O33" s="20"/>
      <c r="P33" s="18"/>
      <c r="Q33" s="18"/>
      <c r="R33" s="21"/>
      <c r="S33" s="20"/>
      <c r="T33" s="18"/>
      <c r="U33" s="18"/>
      <c r="V33" s="21"/>
    </row>
    <row r="34" spans="1:22" x14ac:dyDescent="0.2">
      <c r="A34" s="81">
        <v>26</v>
      </c>
      <c r="B34" s="16" t="s">
        <v>6</v>
      </c>
      <c r="C34" s="17">
        <f t="shared" si="3"/>
        <v>0</v>
      </c>
      <c r="D34" s="18">
        <f t="shared" si="3"/>
        <v>0</v>
      </c>
      <c r="E34" s="18">
        <f t="shared" si="3"/>
        <v>0</v>
      </c>
      <c r="F34" s="19"/>
      <c r="G34" s="20">
        <f t="shared" si="4"/>
        <v>0</v>
      </c>
      <c r="H34" s="18"/>
      <c r="I34" s="18"/>
      <c r="J34" s="21"/>
      <c r="K34" s="17">
        <f t="shared" ref="K34:K43" si="5">L34+N34</f>
        <v>0</v>
      </c>
      <c r="L34" s="18"/>
      <c r="M34" s="18"/>
      <c r="N34" s="22"/>
      <c r="O34" s="20"/>
      <c r="P34" s="18"/>
      <c r="Q34" s="18"/>
      <c r="R34" s="21"/>
      <c r="S34" s="20">
        <f t="shared" ref="S34:S43" si="6">T34+V34</f>
        <v>0</v>
      </c>
      <c r="T34" s="18"/>
      <c r="U34" s="18"/>
      <c r="V34" s="23"/>
    </row>
    <row r="35" spans="1:22" x14ac:dyDescent="0.2">
      <c r="A35" s="81">
        <f t="shared" ref="A35:A43" si="7">+A34+1</f>
        <v>27</v>
      </c>
      <c r="B35" s="16" t="s">
        <v>7</v>
      </c>
      <c r="C35" s="17">
        <f t="shared" si="3"/>
        <v>0</v>
      </c>
      <c r="D35" s="18">
        <f t="shared" si="3"/>
        <v>0</v>
      </c>
      <c r="E35" s="18">
        <f t="shared" si="3"/>
        <v>0</v>
      </c>
      <c r="F35" s="19"/>
      <c r="G35" s="20">
        <f t="shared" si="4"/>
        <v>0</v>
      </c>
      <c r="H35" s="18"/>
      <c r="I35" s="18"/>
      <c r="J35" s="23"/>
      <c r="K35" s="17">
        <f t="shared" si="5"/>
        <v>0</v>
      </c>
      <c r="L35" s="18"/>
      <c r="M35" s="18"/>
      <c r="N35" s="22"/>
      <c r="O35" s="20"/>
      <c r="P35" s="18"/>
      <c r="Q35" s="18"/>
      <c r="R35" s="21"/>
      <c r="S35" s="20">
        <f t="shared" si="6"/>
        <v>0</v>
      </c>
      <c r="T35" s="18"/>
      <c r="U35" s="18"/>
      <c r="V35" s="21"/>
    </row>
    <row r="36" spans="1:22" x14ac:dyDescent="0.2">
      <c r="A36" s="81">
        <f t="shared" si="7"/>
        <v>28</v>
      </c>
      <c r="B36" s="16" t="s">
        <v>8</v>
      </c>
      <c r="C36" s="17">
        <f t="shared" si="3"/>
        <v>0</v>
      </c>
      <c r="D36" s="18">
        <f t="shared" si="3"/>
        <v>0</v>
      </c>
      <c r="E36" s="18">
        <f t="shared" si="3"/>
        <v>0</v>
      </c>
      <c r="F36" s="19"/>
      <c r="G36" s="20">
        <f t="shared" si="4"/>
        <v>0</v>
      </c>
      <c r="H36" s="18"/>
      <c r="I36" s="18"/>
      <c r="J36" s="23"/>
      <c r="K36" s="17">
        <f t="shared" si="5"/>
        <v>0</v>
      </c>
      <c r="L36" s="18"/>
      <c r="M36" s="18"/>
      <c r="N36" s="22"/>
      <c r="O36" s="20"/>
      <c r="P36" s="18"/>
      <c r="Q36" s="18"/>
      <c r="R36" s="21"/>
      <c r="S36" s="20">
        <f t="shared" si="6"/>
        <v>0</v>
      </c>
      <c r="T36" s="18"/>
      <c r="U36" s="18"/>
      <c r="V36" s="23"/>
    </row>
    <row r="37" spans="1:22" x14ac:dyDescent="0.2">
      <c r="A37" s="81">
        <f t="shared" si="7"/>
        <v>29</v>
      </c>
      <c r="B37" s="16" t="s">
        <v>9</v>
      </c>
      <c r="C37" s="17">
        <f t="shared" si="3"/>
        <v>0</v>
      </c>
      <c r="D37" s="18">
        <f t="shared" si="3"/>
        <v>0</v>
      </c>
      <c r="E37" s="18">
        <f t="shared" si="3"/>
        <v>0</v>
      </c>
      <c r="F37" s="19"/>
      <c r="G37" s="20">
        <f t="shared" si="4"/>
        <v>0</v>
      </c>
      <c r="H37" s="18"/>
      <c r="I37" s="18"/>
      <c r="J37" s="23"/>
      <c r="K37" s="17">
        <f t="shared" si="5"/>
        <v>0</v>
      </c>
      <c r="L37" s="18"/>
      <c r="M37" s="18"/>
      <c r="N37" s="22"/>
      <c r="O37" s="20"/>
      <c r="P37" s="18"/>
      <c r="Q37" s="18"/>
      <c r="R37" s="21"/>
      <c r="S37" s="20">
        <f t="shared" si="6"/>
        <v>0</v>
      </c>
      <c r="T37" s="18"/>
      <c r="U37" s="18"/>
      <c r="V37" s="23"/>
    </row>
    <row r="38" spans="1:22" x14ac:dyDescent="0.2">
      <c r="A38" s="81">
        <f t="shared" si="7"/>
        <v>30</v>
      </c>
      <c r="B38" s="16" t="s">
        <v>10</v>
      </c>
      <c r="C38" s="17">
        <f t="shared" si="3"/>
        <v>0</v>
      </c>
      <c r="D38" s="18">
        <f t="shared" si="3"/>
        <v>0</v>
      </c>
      <c r="E38" s="18">
        <f t="shared" si="3"/>
        <v>0</v>
      </c>
      <c r="F38" s="19"/>
      <c r="G38" s="20">
        <f t="shared" si="4"/>
        <v>0</v>
      </c>
      <c r="H38" s="18"/>
      <c r="I38" s="18"/>
      <c r="J38" s="23"/>
      <c r="K38" s="17">
        <f t="shared" si="5"/>
        <v>0</v>
      </c>
      <c r="L38" s="18"/>
      <c r="M38" s="18"/>
      <c r="N38" s="22"/>
      <c r="O38" s="20"/>
      <c r="P38" s="18"/>
      <c r="Q38" s="18"/>
      <c r="R38" s="21"/>
      <c r="S38" s="20">
        <f t="shared" si="6"/>
        <v>0</v>
      </c>
      <c r="T38" s="18"/>
      <c r="U38" s="18"/>
      <c r="V38" s="23"/>
    </row>
    <row r="39" spans="1:22" x14ac:dyDescent="0.2">
      <c r="A39" s="81">
        <f t="shared" si="7"/>
        <v>31</v>
      </c>
      <c r="B39" s="16" t="s">
        <v>11</v>
      </c>
      <c r="C39" s="17">
        <f t="shared" si="3"/>
        <v>0</v>
      </c>
      <c r="D39" s="18">
        <f t="shared" si="3"/>
        <v>0</v>
      </c>
      <c r="E39" s="18">
        <f t="shared" si="3"/>
        <v>0</v>
      </c>
      <c r="F39" s="19"/>
      <c r="G39" s="20">
        <f t="shared" si="4"/>
        <v>0</v>
      </c>
      <c r="H39" s="18"/>
      <c r="I39" s="18"/>
      <c r="J39" s="21"/>
      <c r="K39" s="17">
        <f t="shared" si="5"/>
        <v>0</v>
      </c>
      <c r="L39" s="18"/>
      <c r="M39" s="18"/>
      <c r="N39" s="22"/>
      <c r="O39" s="20"/>
      <c r="P39" s="18"/>
      <c r="Q39" s="18"/>
      <c r="R39" s="21"/>
      <c r="S39" s="20">
        <f t="shared" si="6"/>
        <v>0</v>
      </c>
      <c r="T39" s="18"/>
      <c r="U39" s="18"/>
      <c r="V39" s="23"/>
    </row>
    <row r="40" spans="1:22" x14ac:dyDescent="0.2">
      <c r="A40" s="81">
        <f t="shared" si="7"/>
        <v>32</v>
      </c>
      <c r="B40" s="16" t="s">
        <v>12</v>
      </c>
      <c r="C40" s="17">
        <f t="shared" si="3"/>
        <v>0</v>
      </c>
      <c r="D40" s="18">
        <f t="shared" si="3"/>
        <v>0</v>
      </c>
      <c r="E40" s="18">
        <f t="shared" si="3"/>
        <v>0</v>
      </c>
      <c r="F40" s="19"/>
      <c r="G40" s="20">
        <f t="shared" si="4"/>
        <v>0</v>
      </c>
      <c r="H40" s="18"/>
      <c r="I40" s="18"/>
      <c r="J40" s="23"/>
      <c r="K40" s="17">
        <f t="shared" si="5"/>
        <v>0</v>
      </c>
      <c r="L40" s="18"/>
      <c r="M40" s="18"/>
      <c r="N40" s="22"/>
      <c r="O40" s="20"/>
      <c r="P40" s="18"/>
      <c r="Q40" s="18"/>
      <c r="R40" s="21"/>
      <c r="S40" s="20">
        <f t="shared" si="6"/>
        <v>0</v>
      </c>
      <c r="T40" s="18"/>
      <c r="U40" s="18"/>
      <c r="V40" s="23"/>
    </row>
    <row r="41" spans="1:22" x14ac:dyDescent="0.2">
      <c r="A41" s="81">
        <f t="shared" si="7"/>
        <v>33</v>
      </c>
      <c r="B41" s="16" t="s">
        <v>13</v>
      </c>
      <c r="C41" s="17">
        <f t="shared" si="3"/>
        <v>0</v>
      </c>
      <c r="D41" s="18">
        <f t="shared" si="3"/>
        <v>0</v>
      </c>
      <c r="E41" s="18">
        <f t="shared" si="3"/>
        <v>0</v>
      </c>
      <c r="F41" s="19"/>
      <c r="G41" s="20">
        <f t="shared" si="4"/>
        <v>0</v>
      </c>
      <c r="H41" s="18"/>
      <c r="I41" s="18"/>
      <c r="J41" s="23"/>
      <c r="K41" s="17">
        <f t="shared" si="5"/>
        <v>0</v>
      </c>
      <c r="L41" s="18"/>
      <c r="M41" s="18"/>
      <c r="N41" s="22"/>
      <c r="O41" s="20"/>
      <c r="P41" s="18"/>
      <c r="Q41" s="18"/>
      <c r="R41" s="21"/>
      <c r="S41" s="20">
        <f t="shared" si="6"/>
        <v>0</v>
      </c>
      <c r="T41" s="18"/>
      <c r="U41" s="18"/>
      <c r="V41" s="23"/>
    </row>
    <row r="42" spans="1:22" x14ac:dyDescent="0.2">
      <c r="A42" s="81">
        <f t="shared" si="7"/>
        <v>34</v>
      </c>
      <c r="B42" s="16" t="s">
        <v>25</v>
      </c>
      <c r="C42" s="17">
        <f t="shared" si="3"/>
        <v>0</v>
      </c>
      <c r="D42" s="18">
        <f t="shared" si="3"/>
        <v>0</v>
      </c>
      <c r="E42" s="18">
        <f t="shared" si="3"/>
        <v>0</v>
      </c>
      <c r="F42" s="19"/>
      <c r="G42" s="20">
        <f t="shared" si="4"/>
        <v>0</v>
      </c>
      <c r="H42" s="18"/>
      <c r="I42" s="18"/>
      <c r="J42" s="21"/>
      <c r="K42" s="17">
        <f t="shared" si="5"/>
        <v>0</v>
      </c>
      <c r="L42" s="18"/>
      <c r="M42" s="18"/>
      <c r="N42" s="22"/>
      <c r="O42" s="20"/>
      <c r="P42" s="18"/>
      <c r="Q42" s="18"/>
      <c r="R42" s="21"/>
      <c r="S42" s="20">
        <f t="shared" si="6"/>
        <v>0</v>
      </c>
      <c r="T42" s="18"/>
      <c r="U42" s="18"/>
      <c r="V42" s="23"/>
    </row>
    <row r="43" spans="1:22" ht="13.5" thickBot="1" x14ac:dyDescent="0.25">
      <c r="A43" s="96">
        <f t="shared" si="7"/>
        <v>35</v>
      </c>
      <c r="B43" s="46" t="s">
        <v>14</v>
      </c>
      <c r="C43" s="34">
        <f t="shared" si="3"/>
        <v>0</v>
      </c>
      <c r="D43" s="35">
        <f t="shared" si="3"/>
        <v>0</v>
      </c>
      <c r="E43" s="35">
        <f t="shared" si="3"/>
        <v>0</v>
      </c>
      <c r="F43" s="36"/>
      <c r="G43" s="48">
        <f t="shared" si="4"/>
        <v>0</v>
      </c>
      <c r="H43" s="47"/>
      <c r="I43" s="47"/>
      <c r="J43" s="49"/>
      <c r="K43" s="34">
        <f t="shared" si="5"/>
        <v>0</v>
      </c>
      <c r="L43" s="35"/>
      <c r="M43" s="35"/>
      <c r="N43" s="39"/>
      <c r="O43" s="48"/>
      <c r="P43" s="47"/>
      <c r="Q43" s="47"/>
      <c r="R43" s="50"/>
      <c r="S43" s="48">
        <f t="shared" si="6"/>
        <v>0</v>
      </c>
      <c r="T43" s="47"/>
      <c r="U43" s="47"/>
      <c r="V43" s="49"/>
    </row>
    <row r="44" spans="1:22" ht="30.75" thickBot="1" x14ac:dyDescent="0.3">
      <c r="A44" s="61">
        <v>36</v>
      </c>
      <c r="B44" s="62" t="s">
        <v>97</v>
      </c>
      <c r="C44" s="63">
        <f t="shared" si="3"/>
        <v>12628.068999999998</v>
      </c>
      <c r="D44" s="51">
        <f t="shared" si="3"/>
        <v>12616.249999999998</v>
      </c>
      <c r="E44" s="51">
        <f t="shared" si="3"/>
        <v>8198.4619999999977</v>
      </c>
      <c r="F44" s="56">
        <f>J44+N44+R44+V44</f>
        <v>11.819000000000001</v>
      </c>
      <c r="G44" s="64">
        <f>G45+SUM(G55:G85)+SUM(G86:G98)-G90</f>
        <v>5756.8810000000003</v>
      </c>
      <c r="H44" s="51">
        <f>H45+SUM(H55:H85)+SUM(H86:H98)-H90</f>
        <v>5747.0620000000008</v>
      </c>
      <c r="I44" s="51">
        <f>I45+SUM(I55:I85)+SUM(I86:I98)-I90</f>
        <v>3573.1329999999994</v>
      </c>
      <c r="J44" s="51">
        <f>J45+SUM(J55:J85)+SUM(J86:J98)</f>
        <v>9.8190000000000008</v>
      </c>
      <c r="K44" s="55">
        <f>K45+SUM(K55:K98)</f>
        <v>239.86199999999997</v>
      </c>
      <c r="L44" s="51">
        <f>L45+SUM(L55:L98)</f>
        <v>239.86199999999997</v>
      </c>
      <c r="M44" s="51">
        <f>M45+SUM(M55:M98)</f>
        <v>82.593000000000004</v>
      </c>
      <c r="N44" s="97"/>
      <c r="O44" s="98">
        <f>O45+SUM(O55:O98)</f>
        <v>6048.3999999999978</v>
      </c>
      <c r="P44" s="43">
        <f>P45+SUM(P55:P98)</f>
        <v>6048.3999999999978</v>
      </c>
      <c r="Q44" s="43">
        <f>Q45+SUM(Q55:Q98)</f>
        <v>4518.9329999999982</v>
      </c>
      <c r="R44" s="56"/>
      <c r="S44" s="55">
        <f>S45+SUM(S55:S98)</f>
        <v>582.92600000000004</v>
      </c>
      <c r="T44" s="51">
        <f>SUM(T55:T98)</f>
        <v>580.92600000000004</v>
      </c>
      <c r="U44" s="51">
        <f>SUM(U55:U98)</f>
        <v>23.803000000000004</v>
      </c>
      <c r="V44" s="56">
        <f>SUM(V55:V98)</f>
        <v>2</v>
      </c>
    </row>
    <row r="45" spans="1:22" x14ac:dyDescent="0.2">
      <c r="A45" s="66">
        <f>+A44+1</f>
        <v>37</v>
      </c>
      <c r="B45" s="80" t="s">
        <v>98</v>
      </c>
      <c r="C45" s="75">
        <f t="shared" si="3"/>
        <v>287.67100000000005</v>
      </c>
      <c r="D45" s="73">
        <f t="shared" si="3"/>
        <v>287.67100000000005</v>
      </c>
      <c r="E45" s="73">
        <f t="shared" si="3"/>
        <v>134.84699999999998</v>
      </c>
      <c r="F45" s="99"/>
      <c r="G45" s="100">
        <f>H45+J45</f>
        <v>169.44400000000002</v>
      </c>
      <c r="H45" s="101">
        <f>SUM(H46:H54)</f>
        <v>169.44400000000002</v>
      </c>
      <c r="I45" s="101">
        <f>SUM(I46:I53)</f>
        <v>123.249</v>
      </c>
      <c r="J45" s="102"/>
      <c r="K45" s="75">
        <f>+L45</f>
        <v>103.062</v>
      </c>
      <c r="L45" s="73">
        <f>SUM(L46:L54)</f>
        <v>103.062</v>
      </c>
      <c r="M45" s="73"/>
      <c r="N45" s="103"/>
      <c r="O45" s="100">
        <f>P45+R45</f>
        <v>15.164999999999999</v>
      </c>
      <c r="P45" s="101">
        <f>SUM(P46:P53)</f>
        <v>15.164999999999999</v>
      </c>
      <c r="Q45" s="104">
        <f>SUM(Q46:Q53)</f>
        <v>11.597999999999999</v>
      </c>
      <c r="R45" s="105"/>
      <c r="S45" s="106"/>
      <c r="T45" s="107"/>
      <c r="U45" s="107"/>
      <c r="V45" s="103"/>
    </row>
    <row r="46" spans="1:22" x14ac:dyDescent="0.2">
      <c r="A46" s="81">
        <v>38</v>
      </c>
      <c r="B46" s="31" t="s">
        <v>99</v>
      </c>
      <c r="C46" s="11">
        <f>D46+F46</f>
        <v>9</v>
      </c>
      <c r="D46" s="84">
        <f>G46+K46+O46+S46</f>
        <v>9</v>
      </c>
      <c r="E46" s="84">
        <f>I46+M46+Q46+U46</f>
        <v>6.8979999999999997</v>
      </c>
      <c r="F46" s="85"/>
      <c r="G46" s="86"/>
      <c r="H46" s="84"/>
      <c r="I46" s="84"/>
      <c r="J46" s="88"/>
      <c r="K46" s="86"/>
      <c r="L46" s="84"/>
      <c r="M46" s="84"/>
      <c r="N46" s="27"/>
      <c r="O46" s="11">
        <f>P46+R46</f>
        <v>9</v>
      </c>
      <c r="P46" s="84">
        <v>9</v>
      </c>
      <c r="Q46" s="84">
        <v>6.8979999999999997</v>
      </c>
      <c r="R46" s="88"/>
      <c r="S46" s="90"/>
      <c r="T46" s="84"/>
      <c r="U46" s="84"/>
      <c r="V46" s="108"/>
    </row>
    <row r="47" spans="1:22" x14ac:dyDescent="0.2">
      <c r="A47" s="81">
        <v>39</v>
      </c>
      <c r="B47" s="31" t="s">
        <v>100</v>
      </c>
      <c r="C47" s="11">
        <f t="shared" si="3"/>
        <v>103.062</v>
      </c>
      <c r="D47" s="84">
        <f t="shared" si="3"/>
        <v>103.062</v>
      </c>
      <c r="E47" s="84"/>
      <c r="F47" s="85"/>
      <c r="G47" s="86"/>
      <c r="H47" s="84"/>
      <c r="I47" s="84"/>
      <c r="J47" s="83"/>
      <c r="K47" s="11">
        <f>+L47</f>
        <v>103.062</v>
      </c>
      <c r="L47" s="84">
        <v>103.062</v>
      </c>
      <c r="M47" s="84"/>
      <c r="N47" s="83"/>
      <c r="O47" s="11"/>
      <c r="P47" s="84"/>
      <c r="Q47" s="84"/>
      <c r="R47" s="83"/>
      <c r="S47" s="90"/>
      <c r="T47" s="84"/>
      <c r="U47" s="84"/>
      <c r="V47" s="83"/>
    </row>
    <row r="48" spans="1:22" x14ac:dyDescent="0.2">
      <c r="A48" s="81">
        <v>40</v>
      </c>
      <c r="B48" s="31" t="s">
        <v>101</v>
      </c>
      <c r="C48" s="11">
        <f t="shared" si="3"/>
        <v>0</v>
      </c>
      <c r="D48" s="84">
        <f t="shared" si="3"/>
        <v>0</v>
      </c>
      <c r="E48" s="84"/>
      <c r="F48" s="85"/>
      <c r="G48" s="86">
        <f t="shared" ref="G48:G54" si="8">H48+J48</f>
        <v>0</v>
      </c>
      <c r="H48" s="84"/>
      <c r="I48" s="84"/>
      <c r="J48" s="83"/>
      <c r="K48" s="20"/>
      <c r="L48" s="84"/>
      <c r="M48" s="84"/>
      <c r="N48" s="83"/>
      <c r="O48" s="11"/>
      <c r="P48" s="84"/>
      <c r="Q48" s="84"/>
      <c r="R48" s="83"/>
      <c r="S48" s="90"/>
      <c r="T48" s="84"/>
      <c r="U48" s="84"/>
      <c r="V48" s="83"/>
    </row>
    <row r="49" spans="1:22" x14ac:dyDescent="0.2">
      <c r="A49" s="81">
        <v>41</v>
      </c>
      <c r="B49" s="30" t="s">
        <v>102</v>
      </c>
      <c r="C49" s="11">
        <f t="shared" si="3"/>
        <v>0</v>
      </c>
      <c r="D49" s="84">
        <f t="shared" si="3"/>
        <v>0</v>
      </c>
      <c r="E49" s="84"/>
      <c r="F49" s="85"/>
      <c r="G49" s="86">
        <f t="shared" si="8"/>
        <v>0</v>
      </c>
      <c r="H49" s="84"/>
      <c r="I49" s="84"/>
      <c r="J49" s="83"/>
      <c r="K49" s="86"/>
      <c r="L49" s="84"/>
      <c r="M49" s="84"/>
      <c r="N49" s="83"/>
      <c r="O49" s="11"/>
      <c r="P49" s="84"/>
      <c r="Q49" s="84"/>
      <c r="R49" s="83"/>
      <c r="S49" s="90"/>
      <c r="T49" s="84"/>
      <c r="U49" s="84"/>
      <c r="V49" s="83"/>
    </row>
    <row r="50" spans="1:22" x14ac:dyDescent="0.2">
      <c r="A50" s="81">
        <f>+A49+1</f>
        <v>42</v>
      </c>
      <c r="B50" s="109" t="s">
        <v>103</v>
      </c>
      <c r="C50" s="11">
        <f t="shared" si="3"/>
        <v>0</v>
      </c>
      <c r="D50" s="84">
        <f t="shared" si="3"/>
        <v>0</v>
      </c>
      <c r="E50" s="84"/>
      <c r="F50" s="85"/>
      <c r="G50" s="86">
        <f t="shared" si="8"/>
        <v>0</v>
      </c>
      <c r="H50" s="84"/>
      <c r="I50" s="84"/>
      <c r="J50" s="83"/>
      <c r="K50" s="86"/>
      <c r="L50" s="84"/>
      <c r="M50" s="84"/>
      <c r="N50" s="83"/>
      <c r="O50" s="20"/>
      <c r="P50" s="84"/>
      <c r="Q50" s="84"/>
      <c r="R50" s="83"/>
      <c r="S50" s="90"/>
      <c r="T50" s="84"/>
      <c r="U50" s="84"/>
      <c r="V50" s="83"/>
    </row>
    <row r="51" spans="1:22" x14ac:dyDescent="0.2">
      <c r="A51" s="81">
        <v>43</v>
      </c>
      <c r="B51" s="31" t="s">
        <v>104</v>
      </c>
      <c r="C51" s="11">
        <f t="shared" si="3"/>
        <v>0</v>
      </c>
      <c r="D51" s="84">
        <f t="shared" si="3"/>
        <v>0</v>
      </c>
      <c r="E51" s="84"/>
      <c r="F51" s="85"/>
      <c r="G51" s="86">
        <f t="shared" si="8"/>
        <v>0</v>
      </c>
      <c r="H51" s="84"/>
      <c r="I51" s="84"/>
      <c r="J51" s="83"/>
      <c r="K51" s="86"/>
      <c r="L51" s="84"/>
      <c r="M51" s="84"/>
      <c r="N51" s="83"/>
      <c r="O51" s="20"/>
      <c r="P51" s="84"/>
      <c r="Q51" s="84"/>
      <c r="R51" s="83"/>
      <c r="S51" s="90"/>
      <c r="T51" s="84"/>
      <c r="U51" s="84"/>
      <c r="V51" s="83"/>
    </row>
    <row r="52" spans="1:22" x14ac:dyDescent="0.2">
      <c r="A52" s="81">
        <v>44</v>
      </c>
      <c r="B52" s="31" t="s">
        <v>105</v>
      </c>
      <c r="C52" s="11">
        <f t="shared" si="3"/>
        <v>155.13</v>
      </c>
      <c r="D52" s="84">
        <f t="shared" si="3"/>
        <v>155.13</v>
      </c>
      <c r="E52" s="14">
        <f>I52+M52+Q52+U52</f>
        <v>114.852</v>
      </c>
      <c r="F52" s="19"/>
      <c r="G52" s="86">
        <f t="shared" si="8"/>
        <v>148.965</v>
      </c>
      <c r="H52" s="84">
        <v>148.965</v>
      </c>
      <c r="I52" s="84">
        <v>110.152</v>
      </c>
      <c r="J52" s="83"/>
      <c r="K52" s="86"/>
      <c r="L52" s="84"/>
      <c r="M52" s="84"/>
      <c r="N52" s="83"/>
      <c r="O52" s="11">
        <f>P52+R52</f>
        <v>6.165</v>
      </c>
      <c r="P52" s="84">
        <v>6.165</v>
      </c>
      <c r="Q52" s="84">
        <v>4.7</v>
      </c>
      <c r="R52" s="83"/>
      <c r="S52" s="90"/>
      <c r="T52" s="84"/>
      <c r="U52" s="84"/>
      <c r="V52" s="83"/>
    </row>
    <row r="53" spans="1:22" x14ac:dyDescent="0.2">
      <c r="A53" s="81">
        <v>45</v>
      </c>
      <c r="B53" s="31" t="s">
        <v>106</v>
      </c>
      <c r="C53" s="11">
        <f t="shared" si="3"/>
        <v>20.478999999999999</v>
      </c>
      <c r="D53" s="84">
        <f t="shared" si="3"/>
        <v>20.478999999999999</v>
      </c>
      <c r="E53" s="14">
        <f>I53+M53+Q53+U53</f>
        <v>13.097</v>
      </c>
      <c r="F53" s="19"/>
      <c r="G53" s="86">
        <f t="shared" si="8"/>
        <v>20.478999999999999</v>
      </c>
      <c r="H53" s="84">
        <v>20.478999999999999</v>
      </c>
      <c r="I53" s="84">
        <v>13.097</v>
      </c>
      <c r="J53" s="83"/>
      <c r="K53" s="86"/>
      <c r="L53" s="84"/>
      <c r="M53" s="84"/>
      <c r="N53" s="83"/>
      <c r="O53" s="20"/>
      <c r="P53" s="84"/>
      <c r="Q53" s="84"/>
      <c r="R53" s="83"/>
      <c r="S53" s="90"/>
      <c r="T53" s="84"/>
      <c r="U53" s="84"/>
      <c r="V53" s="83"/>
    </row>
    <row r="54" spans="1:22" ht="25.5" x14ac:dyDescent="0.2">
      <c r="A54" s="81">
        <v>46</v>
      </c>
      <c r="B54" s="94" t="s">
        <v>107</v>
      </c>
      <c r="C54" s="11">
        <f t="shared" si="3"/>
        <v>0</v>
      </c>
      <c r="D54" s="84">
        <f t="shared" si="3"/>
        <v>0</v>
      </c>
      <c r="E54" s="18"/>
      <c r="F54" s="19"/>
      <c r="G54" s="86">
        <f t="shared" si="8"/>
        <v>0</v>
      </c>
      <c r="H54" s="84"/>
      <c r="I54" s="84"/>
      <c r="J54" s="83"/>
      <c r="K54" s="86"/>
      <c r="L54" s="84"/>
      <c r="M54" s="84"/>
      <c r="N54" s="83"/>
      <c r="O54" s="20"/>
      <c r="P54" s="84"/>
      <c r="Q54" s="84"/>
      <c r="R54" s="83"/>
      <c r="S54" s="90"/>
      <c r="T54" s="84"/>
      <c r="U54" s="84"/>
      <c r="V54" s="83"/>
    </row>
    <row r="55" spans="1:22" x14ac:dyDescent="0.2">
      <c r="A55" s="81">
        <v>47</v>
      </c>
      <c r="B55" s="16" t="s">
        <v>26</v>
      </c>
      <c r="C55" s="20">
        <f t="shared" ref="C55:E60" si="9">+G55+K55+O55+S55</f>
        <v>365.226</v>
      </c>
      <c r="D55" s="18">
        <f t="shared" si="9"/>
        <v>365.226</v>
      </c>
      <c r="E55" s="18">
        <f t="shared" si="9"/>
        <v>238.83999999999997</v>
      </c>
      <c r="F55" s="19"/>
      <c r="G55" s="20">
        <f t="shared" ref="G55:G60" si="10">+H55</f>
        <v>234.202</v>
      </c>
      <c r="H55" s="18">
        <v>234.202</v>
      </c>
      <c r="I55" s="24">
        <v>159.52799999999999</v>
      </c>
      <c r="J55" s="83"/>
      <c r="K55" s="86"/>
      <c r="L55" s="84"/>
      <c r="M55" s="84"/>
      <c r="N55" s="83"/>
      <c r="O55" s="20">
        <f t="shared" ref="O55:O89" si="11">+P55</f>
        <v>107.324</v>
      </c>
      <c r="P55" s="18">
        <v>107.324</v>
      </c>
      <c r="Q55" s="18">
        <v>79.311999999999998</v>
      </c>
      <c r="R55" s="21"/>
      <c r="S55" s="17">
        <f t="shared" ref="S55:S80" si="12">+T55</f>
        <v>23.7</v>
      </c>
      <c r="T55" s="18">
        <v>23.7</v>
      </c>
      <c r="U55" s="18"/>
      <c r="V55" s="21"/>
    </row>
    <row r="56" spans="1:22" x14ac:dyDescent="0.2">
      <c r="A56" s="81">
        <f t="shared" ref="A56:A62" si="13">+A55+1</f>
        <v>48</v>
      </c>
      <c r="B56" s="16" t="s">
        <v>27</v>
      </c>
      <c r="C56" s="20">
        <f t="shared" si="9"/>
        <v>615.23500000000013</v>
      </c>
      <c r="D56" s="18">
        <f t="shared" si="9"/>
        <v>615.23500000000013</v>
      </c>
      <c r="E56" s="18">
        <f t="shared" si="9"/>
        <v>395.31299999999999</v>
      </c>
      <c r="F56" s="19"/>
      <c r="G56" s="20">
        <f t="shared" si="10"/>
        <v>410.77100000000002</v>
      </c>
      <c r="H56" s="18">
        <v>410.77100000000002</v>
      </c>
      <c r="I56" s="24">
        <v>281.18</v>
      </c>
      <c r="J56" s="83"/>
      <c r="K56" s="86"/>
      <c r="L56" s="84"/>
      <c r="M56" s="84"/>
      <c r="N56" s="83"/>
      <c r="O56" s="20">
        <f t="shared" si="11"/>
        <v>154.524</v>
      </c>
      <c r="P56" s="18">
        <v>154.524</v>
      </c>
      <c r="Q56" s="18">
        <v>114.133</v>
      </c>
      <c r="R56" s="21"/>
      <c r="S56" s="17">
        <f t="shared" si="12"/>
        <v>49.94</v>
      </c>
      <c r="T56" s="18">
        <v>49.94</v>
      </c>
      <c r="U56" s="18"/>
      <c r="V56" s="21"/>
    </row>
    <row r="57" spans="1:22" x14ac:dyDescent="0.2">
      <c r="A57" s="81">
        <f t="shared" si="13"/>
        <v>49</v>
      </c>
      <c r="B57" s="16" t="s">
        <v>15</v>
      </c>
      <c r="C57" s="20">
        <f t="shared" si="9"/>
        <v>250.35600000000002</v>
      </c>
      <c r="D57" s="18">
        <f t="shared" si="9"/>
        <v>250.35600000000002</v>
      </c>
      <c r="E57" s="18">
        <f t="shared" si="9"/>
        <v>149.86500000000001</v>
      </c>
      <c r="F57" s="19"/>
      <c r="G57" s="20">
        <f t="shared" si="10"/>
        <v>161.22800000000001</v>
      </c>
      <c r="H57" s="18">
        <v>161.22800000000001</v>
      </c>
      <c r="I57" s="24">
        <v>92.748000000000005</v>
      </c>
      <c r="J57" s="83"/>
      <c r="K57" s="86"/>
      <c r="L57" s="84"/>
      <c r="M57" s="84"/>
      <c r="N57" s="83"/>
      <c r="O57" s="20">
        <f t="shared" si="11"/>
        <v>77.254000000000005</v>
      </c>
      <c r="P57" s="18">
        <v>77.254000000000005</v>
      </c>
      <c r="Q57" s="18">
        <v>57.116999999999997</v>
      </c>
      <c r="R57" s="21"/>
      <c r="S57" s="17">
        <f t="shared" si="12"/>
        <v>11.874000000000001</v>
      </c>
      <c r="T57" s="18">
        <v>11.874000000000001</v>
      </c>
      <c r="U57" s="18"/>
      <c r="V57" s="21"/>
    </row>
    <row r="58" spans="1:22" x14ac:dyDescent="0.2">
      <c r="A58" s="81">
        <f t="shared" si="13"/>
        <v>50</v>
      </c>
      <c r="B58" s="16" t="s">
        <v>57</v>
      </c>
      <c r="C58" s="20">
        <f t="shared" si="9"/>
        <v>507.96699999999998</v>
      </c>
      <c r="D58" s="18">
        <f t="shared" si="9"/>
        <v>507.96699999999998</v>
      </c>
      <c r="E58" s="18">
        <f t="shared" si="9"/>
        <v>311.05700000000002</v>
      </c>
      <c r="F58" s="19"/>
      <c r="G58" s="20">
        <f t="shared" si="10"/>
        <v>251.68199999999999</v>
      </c>
      <c r="H58" s="18">
        <v>251.68199999999999</v>
      </c>
      <c r="I58" s="18">
        <v>160.03700000000001</v>
      </c>
      <c r="J58" s="83"/>
      <c r="K58" s="86"/>
      <c r="L58" s="84"/>
      <c r="M58" s="84"/>
      <c r="N58" s="83"/>
      <c r="O58" s="20">
        <f t="shared" si="11"/>
        <v>204.285</v>
      </c>
      <c r="P58" s="18">
        <v>204.285</v>
      </c>
      <c r="Q58" s="18">
        <v>151.02000000000001</v>
      </c>
      <c r="R58" s="21"/>
      <c r="S58" s="17">
        <f t="shared" si="12"/>
        <v>52</v>
      </c>
      <c r="T58" s="18">
        <v>52</v>
      </c>
      <c r="U58" s="18"/>
      <c r="V58" s="21"/>
    </row>
    <row r="59" spans="1:22" x14ac:dyDescent="0.2">
      <c r="A59" s="81">
        <f t="shared" si="13"/>
        <v>51</v>
      </c>
      <c r="B59" s="16" t="s">
        <v>58</v>
      </c>
      <c r="C59" s="20">
        <f t="shared" si="9"/>
        <v>187.17400000000001</v>
      </c>
      <c r="D59" s="18">
        <f t="shared" si="9"/>
        <v>187.17400000000001</v>
      </c>
      <c r="E59" s="18">
        <f t="shared" si="9"/>
        <v>118.002</v>
      </c>
      <c r="F59" s="19"/>
      <c r="G59" s="20">
        <f t="shared" si="10"/>
        <v>125.989</v>
      </c>
      <c r="H59" s="18">
        <v>125.989</v>
      </c>
      <c r="I59" s="18">
        <v>80.013999999999996</v>
      </c>
      <c r="J59" s="83"/>
      <c r="K59" s="86"/>
      <c r="L59" s="84"/>
      <c r="M59" s="84"/>
      <c r="N59" s="83"/>
      <c r="O59" s="20">
        <f t="shared" si="11"/>
        <v>51.384999999999998</v>
      </c>
      <c r="P59" s="18">
        <v>51.384999999999998</v>
      </c>
      <c r="Q59" s="18">
        <v>37.988</v>
      </c>
      <c r="R59" s="21"/>
      <c r="S59" s="17">
        <f t="shared" si="12"/>
        <v>9.8000000000000007</v>
      </c>
      <c r="T59" s="18">
        <v>9.8000000000000007</v>
      </c>
      <c r="U59" s="18"/>
      <c r="V59" s="21"/>
    </row>
    <row r="60" spans="1:22" x14ac:dyDescent="0.2">
      <c r="A60" s="81">
        <f t="shared" si="13"/>
        <v>52</v>
      </c>
      <c r="B60" s="16" t="s">
        <v>59</v>
      </c>
      <c r="C60" s="20">
        <f t="shared" si="9"/>
        <v>217.50700000000001</v>
      </c>
      <c r="D60" s="18">
        <f t="shared" si="9"/>
        <v>217.50700000000001</v>
      </c>
      <c r="E60" s="18">
        <f t="shared" si="9"/>
        <v>153.99099999999999</v>
      </c>
      <c r="F60" s="19"/>
      <c r="G60" s="20">
        <f t="shared" si="10"/>
        <v>105.001</v>
      </c>
      <c r="H60" s="18">
        <v>105.001</v>
      </c>
      <c r="I60" s="18">
        <v>76.888999999999996</v>
      </c>
      <c r="J60" s="83"/>
      <c r="K60" s="86"/>
      <c r="L60" s="84"/>
      <c r="M60" s="84"/>
      <c r="N60" s="83"/>
      <c r="O60" s="20">
        <f t="shared" si="11"/>
        <v>103.206</v>
      </c>
      <c r="P60" s="18">
        <v>103.206</v>
      </c>
      <c r="Q60" s="18">
        <v>77.102000000000004</v>
      </c>
      <c r="R60" s="21"/>
      <c r="S60" s="17">
        <f t="shared" si="12"/>
        <v>9.3000000000000007</v>
      </c>
      <c r="T60" s="18">
        <v>9.3000000000000007</v>
      </c>
      <c r="U60" s="18"/>
      <c r="V60" s="21"/>
    </row>
    <row r="61" spans="1:22" x14ac:dyDescent="0.2">
      <c r="A61" s="81">
        <f t="shared" si="13"/>
        <v>53</v>
      </c>
      <c r="B61" s="45" t="s">
        <v>60</v>
      </c>
      <c r="C61" s="20">
        <f t="shared" ref="C61:E62" si="14">G61+K61+O61+S61</f>
        <v>99.957999999999998</v>
      </c>
      <c r="D61" s="18">
        <f t="shared" si="14"/>
        <v>99.957999999999998</v>
      </c>
      <c r="E61" s="18">
        <f t="shared" si="14"/>
        <v>73.231000000000009</v>
      </c>
      <c r="F61" s="19"/>
      <c r="G61" s="20">
        <f>H61+J61</f>
        <v>12.282999999999999</v>
      </c>
      <c r="H61" s="18">
        <v>12.282999999999999</v>
      </c>
      <c r="I61" s="18">
        <v>8.3070000000000004</v>
      </c>
      <c r="J61" s="83"/>
      <c r="K61" s="86"/>
      <c r="L61" s="84"/>
      <c r="M61" s="84"/>
      <c r="N61" s="83"/>
      <c r="O61" s="20">
        <f t="shared" si="11"/>
        <v>87.674999999999997</v>
      </c>
      <c r="P61" s="18">
        <v>87.674999999999997</v>
      </c>
      <c r="Q61" s="18">
        <v>64.924000000000007</v>
      </c>
      <c r="R61" s="21"/>
      <c r="S61" s="17"/>
      <c r="T61" s="18"/>
      <c r="U61" s="18"/>
      <c r="V61" s="21"/>
    </row>
    <row r="62" spans="1:22" x14ac:dyDescent="0.2">
      <c r="A62" s="81">
        <f t="shared" si="13"/>
        <v>54</v>
      </c>
      <c r="B62" s="44" t="s">
        <v>108</v>
      </c>
      <c r="C62" s="20">
        <f t="shared" si="14"/>
        <v>77.878</v>
      </c>
      <c r="D62" s="18">
        <f t="shared" si="14"/>
        <v>77.878</v>
      </c>
      <c r="E62" s="18">
        <f t="shared" si="14"/>
        <v>56.347000000000001</v>
      </c>
      <c r="F62" s="19"/>
      <c r="G62" s="20">
        <f>H62+J62</f>
        <v>38.540999999999997</v>
      </c>
      <c r="H62" s="18">
        <v>38.540999999999997</v>
      </c>
      <c r="I62" s="18">
        <v>26.817</v>
      </c>
      <c r="J62" s="21"/>
      <c r="K62" s="20"/>
      <c r="L62" s="18"/>
      <c r="M62" s="18"/>
      <c r="N62" s="21"/>
      <c r="O62" s="20">
        <f t="shared" si="11"/>
        <v>39.337000000000003</v>
      </c>
      <c r="P62" s="18">
        <v>39.337000000000003</v>
      </c>
      <c r="Q62" s="18">
        <v>29.53</v>
      </c>
      <c r="R62" s="21"/>
      <c r="S62" s="17"/>
      <c r="T62" s="18"/>
      <c r="U62" s="18"/>
      <c r="V62" s="21"/>
    </row>
    <row r="63" spans="1:22" x14ac:dyDescent="0.2">
      <c r="A63" s="81">
        <v>55</v>
      </c>
      <c r="B63" s="16" t="s">
        <v>33</v>
      </c>
      <c r="C63" s="20">
        <f t="shared" ref="C63:F73" si="15">+G63+K63+O63+S63</f>
        <v>624.67700000000002</v>
      </c>
      <c r="D63" s="18">
        <f t="shared" si="15"/>
        <v>624.67700000000002</v>
      </c>
      <c r="E63" s="18">
        <f t="shared" si="15"/>
        <v>400.18200000000002</v>
      </c>
      <c r="F63" s="19"/>
      <c r="G63" s="20">
        <f>+H63+J63</f>
        <v>389.04599999999999</v>
      </c>
      <c r="H63" s="18">
        <v>389.04599999999999</v>
      </c>
      <c r="I63" s="18">
        <v>262.05900000000003</v>
      </c>
      <c r="J63" s="21"/>
      <c r="K63" s="86"/>
      <c r="L63" s="84"/>
      <c r="M63" s="84"/>
      <c r="N63" s="83"/>
      <c r="O63" s="20">
        <f t="shared" si="11"/>
        <v>186.53100000000001</v>
      </c>
      <c r="P63" s="18">
        <v>186.53100000000001</v>
      </c>
      <c r="Q63" s="18">
        <v>138.12299999999999</v>
      </c>
      <c r="R63" s="21"/>
      <c r="S63" s="17">
        <f t="shared" si="12"/>
        <v>49.1</v>
      </c>
      <c r="T63" s="18">
        <v>49.1</v>
      </c>
      <c r="U63" s="18"/>
      <c r="V63" s="21"/>
    </row>
    <row r="64" spans="1:22" x14ac:dyDescent="0.2">
      <c r="A64" s="81">
        <f>+A63+1</f>
        <v>56</v>
      </c>
      <c r="B64" s="16" t="s">
        <v>16</v>
      </c>
      <c r="C64" s="20">
        <f t="shared" si="15"/>
        <v>603.21199999999999</v>
      </c>
      <c r="D64" s="18">
        <f t="shared" si="15"/>
        <v>603.21199999999999</v>
      </c>
      <c r="E64" s="18">
        <f t="shared" si="15"/>
        <v>415.82900000000001</v>
      </c>
      <c r="F64" s="19"/>
      <c r="G64" s="20">
        <f t="shared" ref="G64:G71" si="16">+H64</f>
        <v>157.303</v>
      </c>
      <c r="H64" s="18">
        <v>157.303</v>
      </c>
      <c r="I64" s="18">
        <v>96.394000000000005</v>
      </c>
      <c r="J64" s="21"/>
      <c r="K64" s="20"/>
      <c r="L64" s="18"/>
      <c r="M64" s="18"/>
      <c r="N64" s="21"/>
      <c r="O64" s="20">
        <f t="shared" si="11"/>
        <v>429.40899999999999</v>
      </c>
      <c r="P64" s="18">
        <v>429.40899999999999</v>
      </c>
      <c r="Q64" s="18">
        <v>319.435</v>
      </c>
      <c r="R64" s="21"/>
      <c r="S64" s="17">
        <f>+T64+V64</f>
        <v>16.5</v>
      </c>
      <c r="T64" s="18">
        <v>16.5</v>
      </c>
      <c r="U64" s="18"/>
      <c r="V64" s="21"/>
    </row>
    <row r="65" spans="1:22" x14ac:dyDescent="0.2">
      <c r="A65" s="81">
        <f>+A64+1</f>
        <v>57</v>
      </c>
      <c r="B65" s="16" t="s">
        <v>61</v>
      </c>
      <c r="C65" s="20">
        <f t="shared" si="15"/>
        <v>111.27</v>
      </c>
      <c r="D65" s="18">
        <f t="shared" si="15"/>
        <v>111.27</v>
      </c>
      <c r="E65" s="18">
        <f t="shared" si="15"/>
        <v>76.388999999999996</v>
      </c>
      <c r="F65" s="19"/>
      <c r="G65" s="20">
        <f t="shared" si="16"/>
        <v>44.99</v>
      </c>
      <c r="H65" s="18">
        <v>44.99</v>
      </c>
      <c r="I65" s="18">
        <v>32.421999999999997</v>
      </c>
      <c r="J65" s="83"/>
      <c r="K65" s="20"/>
      <c r="L65" s="84"/>
      <c r="M65" s="84"/>
      <c r="N65" s="83"/>
      <c r="O65" s="20">
        <f t="shared" si="11"/>
        <v>58.98</v>
      </c>
      <c r="P65" s="18">
        <v>58.98</v>
      </c>
      <c r="Q65" s="18">
        <v>43.966999999999999</v>
      </c>
      <c r="R65" s="21"/>
      <c r="S65" s="17">
        <f t="shared" si="12"/>
        <v>7.3</v>
      </c>
      <c r="T65" s="18">
        <v>7.3</v>
      </c>
      <c r="U65" s="18"/>
      <c r="V65" s="21"/>
    </row>
    <row r="66" spans="1:22" x14ac:dyDescent="0.2">
      <c r="A66" s="81">
        <v>58</v>
      </c>
      <c r="B66" s="16" t="s">
        <v>28</v>
      </c>
      <c r="C66" s="20">
        <f t="shared" si="15"/>
        <v>269.07600000000002</v>
      </c>
      <c r="D66" s="18">
        <f t="shared" si="15"/>
        <v>269.07600000000002</v>
      </c>
      <c r="E66" s="18">
        <f t="shared" si="15"/>
        <v>176.86699999999999</v>
      </c>
      <c r="F66" s="19"/>
      <c r="G66" s="20">
        <f t="shared" si="16"/>
        <v>150.792</v>
      </c>
      <c r="H66" s="18">
        <v>150.792</v>
      </c>
      <c r="I66" s="18">
        <v>95.168999999999997</v>
      </c>
      <c r="J66" s="83"/>
      <c r="K66" s="86"/>
      <c r="L66" s="84"/>
      <c r="M66" s="84"/>
      <c r="N66" s="83"/>
      <c r="O66" s="20">
        <f t="shared" si="11"/>
        <v>108.28400000000001</v>
      </c>
      <c r="P66" s="18">
        <v>108.28400000000001</v>
      </c>
      <c r="Q66" s="18">
        <v>81.697999999999993</v>
      </c>
      <c r="R66" s="21"/>
      <c r="S66" s="17">
        <f t="shared" si="12"/>
        <v>10</v>
      </c>
      <c r="T66" s="18">
        <v>10</v>
      </c>
      <c r="U66" s="18"/>
      <c r="V66" s="21"/>
    </row>
    <row r="67" spans="1:22" x14ac:dyDescent="0.2">
      <c r="A67" s="81">
        <f>+A66+1</f>
        <v>59</v>
      </c>
      <c r="B67" s="16" t="s">
        <v>34</v>
      </c>
      <c r="C67" s="20">
        <f t="shared" si="15"/>
        <v>225.73699999999999</v>
      </c>
      <c r="D67" s="18">
        <f t="shared" si="15"/>
        <v>222.73699999999999</v>
      </c>
      <c r="E67" s="18">
        <f t="shared" si="15"/>
        <v>164.20500000000001</v>
      </c>
      <c r="F67" s="19">
        <f t="shared" si="15"/>
        <v>3</v>
      </c>
      <c r="G67" s="20">
        <f>+H67+J67</f>
        <v>32.887</v>
      </c>
      <c r="H67" s="18">
        <v>29.887</v>
      </c>
      <c r="I67" s="18">
        <v>21.202999999999999</v>
      </c>
      <c r="J67" s="21">
        <v>3</v>
      </c>
      <c r="K67" s="86"/>
      <c r="L67" s="84"/>
      <c r="M67" s="84"/>
      <c r="N67" s="83"/>
      <c r="O67" s="20">
        <f t="shared" si="11"/>
        <v>188.85</v>
      </c>
      <c r="P67" s="18">
        <v>188.85</v>
      </c>
      <c r="Q67" s="18">
        <v>141.00200000000001</v>
      </c>
      <c r="R67" s="21"/>
      <c r="S67" s="17">
        <f t="shared" si="12"/>
        <v>4</v>
      </c>
      <c r="T67" s="18">
        <v>4</v>
      </c>
      <c r="U67" s="18">
        <v>2</v>
      </c>
      <c r="V67" s="21"/>
    </row>
    <row r="68" spans="1:22" x14ac:dyDescent="0.2">
      <c r="A68" s="81">
        <v>60</v>
      </c>
      <c r="B68" s="16" t="s">
        <v>62</v>
      </c>
      <c r="C68" s="20">
        <f t="shared" si="15"/>
        <v>10.870999999999999</v>
      </c>
      <c r="D68" s="18">
        <f t="shared" si="15"/>
        <v>10.870999999999999</v>
      </c>
      <c r="E68" s="18">
        <f t="shared" si="15"/>
        <v>7.4240000000000004</v>
      </c>
      <c r="F68" s="19"/>
      <c r="G68" s="20"/>
      <c r="H68" s="18"/>
      <c r="I68" s="18"/>
      <c r="J68" s="83"/>
      <c r="K68" s="20">
        <f>+L68</f>
        <v>0.7</v>
      </c>
      <c r="L68" s="18">
        <v>0.7</v>
      </c>
      <c r="M68" s="84"/>
      <c r="N68" s="83"/>
      <c r="O68" s="20">
        <f t="shared" si="11"/>
        <v>10.170999999999999</v>
      </c>
      <c r="P68" s="18">
        <v>10.170999999999999</v>
      </c>
      <c r="Q68" s="18">
        <v>7.4240000000000004</v>
      </c>
      <c r="R68" s="21"/>
      <c r="S68" s="17"/>
      <c r="T68" s="18"/>
      <c r="U68" s="18"/>
      <c r="V68" s="21"/>
    </row>
    <row r="69" spans="1:22" x14ac:dyDescent="0.2">
      <c r="A69" s="81">
        <v>61</v>
      </c>
      <c r="B69" s="16" t="s">
        <v>63</v>
      </c>
      <c r="C69" s="20">
        <f t="shared" si="15"/>
        <v>330.24099999999999</v>
      </c>
      <c r="D69" s="18">
        <f t="shared" si="15"/>
        <v>330.24099999999999</v>
      </c>
      <c r="E69" s="18">
        <f t="shared" si="15"/>
        <v>215.035</v>
      </c>
      <c r="F69" s="19"/>
      <c r="G69" s="20">
        <f t="shared" si="16"/>
        <v>179.85300000000001</v>
      </c>
      <c r="H69" s="18">
        <v>179.85300000000001</v>
      </c>
      <c r="I69" s="18">
        <v>112.714</v>
      </c>
      <c r="J69" s="83"/>
      <c r="K69" s="86"/>
      <c r="L69" s="84"/>
      <c r="M69" s="84"/>
      <c r="N69" s="83"/>
      <c r="O69" s="20">
        <f t="shared" si="11"/>
        <v>135.88800000000001</v>
      </c>
      <c r="P69" s="18">
        <v>135.88800000000001</v>
      </c>
      <c r="Q69" s="18">
        <v>102.321</v>
      </c>
      <c r="R69" s="21"/>
      <c r="S69" s="17">
        <f t="shared" si="12"/>
        <v>14.5</v>
      </c>
      <c r="T69" s="18">
        <v>14.5</v>
      </c>
      <c r="U69" s="18"/>
      <c r="V69" s="21"/>
    </row>
    <row r="70" spans="1:22" x14ac:dyDescent="0.2">
      <c r="A70" s="81">
        <v>62</v>
      </c>
      <c r="B70" s="16" t="s">
        <v>17</v>
      </c>
      <c r="C70" s="20">
        <f t="shared" si="15"/>
        <v>1724.7089999999998</v>
      </c>
      <c r="D70" s="18">
        <f t="shared" si="15"/>
        <v>1723.7089999999998</v>
      </c>
      <c r="E70" s="18">
        <f t="shared" si="15"/>
        <v>1117.961</v>
      </c>
      <c r="F70" s="19">
        <f t="shared" si="15"/>
        <v>1</v>
      </c>
      <c r="G70" s="20">
        <f t="shared" si="16"/>
        <v>657.93399999999997</v>
      </c>
      <c r="H70" s="18">
        <v>657.93399999999997</v>
      </c>
      <c r="I70" s="18">
        <v>375.584</v>
      </c>
      <c r="J70" s="83"/>
      <c r="K70" s="86"/>
      <c r="L70" s="84"/>
      <c r="M70" s="84"/>
      <c r="N70" s="83"/>
      <c r="O70" s="20">
        <f>P70+R70</f>
        <v>991.77499999999998</v>
      </c>
      <c r="P70" s="18">
        <v>991.77499999999998</v>
      </c>
      <c r="Q70" s="18">
        <v>742.37699999999995</v>
      </c>
      <c r="R70" s="21"/>
      <c r="S70" s="17">
        <f>+T70+V70</f>
        <v>75</v>
      </c>
      <c r="T70" s="18">
        <v>74</v>
      </c>
      <c r="U70" s="18"/>
      <c r="V70" s="21">
        <v>1</v>
      </c>
    </row>
    <row r="71" spans="1:22" x14ac:dyDescent="0.2">
      <c r="A71" s="81">
        <v>63</v>
      </c>
      <c r="B71" s="16" t="s">
        <v>109</v>
      </c>
      <c r="C71" s="20">
        <f t="shared" si="15"/>
        <v>100.68600000000001</v>
      </c>
      <c r="D71" s="18">
        <f t="shared" si="15"/>
        <v>99.686000000000007</v>
      </c>
      <c r="E71" s="18">
        <f t="shared" si="15"/>
        <v>55.722000000000001</v>
      </c>
      <c r="F71" s="19">
        <f t="shared" si="15"/>
        <v>1</v>
      </c>
      <c r="G71" s="20">
        <f t="shared" si="16"/>
        <v>90.686000000000007</v>
      </c>
      <c r="H71" s="18">
        <v>90.686000000000007</v>
      </c>
      <c r="I71" s="18">
        <v>55.722000000000001</v>
      </c>
      <c r="J71" s="21"/>
      <c r="K71" s="20"/>
      <c r="L71" s="18"/>
      <c r="M71" s="18"/>
      <c r="N71" s="21"/>
      <c r="O71" s="20"/>
      <c r="P71" s="18"/>
      <c r="Q71" s="18"/>
      <c r="R71" s="21"/>
      <c r="S71" s="17">
        <f>+T71+V71</f>
        <v>10</v>
      </c>
      <c r="T71" s="18">
        <v>9</v>
      </c>
      <c r="U71" s="18"/>
      <c r="V71" s="21">
        <v>1</v>
      </c>
    </row>
    <row r="72" spans="1:22" x14ac:dyDescent="0.2">
      <c r="A72" s="81">
        <v>64</v>
      </c>
      <c r="B72" s="16" t="s">
        <v>64</v>
      </c>
      <c r="C72" s="20">
        <f t="shared" si="15"/>
        <v>1181.079</v>
      </c>
      <c r="D72" s="18">
        <f t="shared" si="15"/>
        <v>1175.3890000000001</v>
      </c>
      <c r="E72" s="18">
        <f t="shared" si="15"/>
        <v>807.976</v>
      </c>
      <c r="F72" s="18">
        <f t="shared" si="15"/>
        <v>5.69</v>
      </c>
      <c r="G72" s="20">
        <f>+H72+J72</f>
        <v>302.45499999999998</v>
      </c>
      <c r="H72" s="18">
        <v>296.76499999999999</v>
      </c>
      <c r="I72" s="18">
        <v>183.374</v>
      </c>
      <c r="J72" s="21">
        <v>5.69</v>
      </c>
      <c r="K72" s="86"/>
      <c r="L72" s="84"/>
      <c r="M72" s="84"/>
      <c r="N72" s="83"/>
      <c r="O72" s="20">
        <f>P72+R72</f>
        <v>839.62400000000002</v>
      </c>
      <c r="P72" s="18">
        <v>839.62400000000002</v>
      </c>
      <c r="Q72" s="18">
        <v>624.60199999999998</v>
      </c>
      <c r="R72" s="21"/>
      <c r="S72" s="17">
        <f t="shared" si="12"/>
        <v>39</v>
      </c>
      <c r="T72" s="18">
        <v>39</v>
      </c>
      <c r="U72" s="18"/>
      <c r="V72" s="21"/>
    </row>
    <row r="73" spans="1:22" x14ac:dyDescent="0.2">
      <c r="A73" s="81">
        <f>+A72+1</f>
        <v>65</v>
      </c>
      <c r="B73" s="16" t="s">
        <v>18</v>
      </c>
      <c r="C73" s="20">
        <f t="shared" si="15"/>
        <v>744.85</v>
      </c>
      <c r="D73" s="18">
        <f t="shared" si="15"/>
        <v>744.85</v>
      </c>
      <c r="E73" s="18">
        <f t="shared" si="15"/>
        <v>480.98</v>
      </c>
      <c r="F73" s="18"/>
      <c r="G73" s="20">
        <f>+H73+J73</f>
        <v>276.029</v>
      </c>
      <c r="H73" s="18">
        <v>276.029</v>
      </c>
      <c r="I73" s="18">
        <v>141.018</v>
      </c>
      <c r="J73" s="21"/>
      <c r="K73" s="86"/>
      <c r="L73" s="84"/>
      <c r="M73" s="84"/>
      <c r="N73" s="83"/>
      <c r="O73" s="20">
        <f t="shared" si="11"/>
        <v>453.82100000000003</v>
      </c>
      <c r="P73" s="18">
        <v>453.82100000000003</v>
      </c>
      <c r="Q73" s="18">
        <v>339.96199999999999</v>
      </c>
      <c r="R73" s="21"/>
      <c r="S73" s="17">
        <f t="shared" si="12"/>
        <v>15</v>
      </c>
      <c r="T73" s="18">
        <v>15</v>
      </c>
      <c r="U73" s="18"/>
      <c r="V73" s="21"/>
    </row>
    <row r="74" spans="1:22" x14ac:dyDescent="0.2">
      <c r="A74" s="81">
        <f>+A73+1</f>
        <v>66</v>
      </c>
      <c r="B74" s="45" t="s">
        <v>110</v>
      </c>
      <c r="C74" s="20">
        <f t="shared" ref="C74:E75" si="17">G74+K74+O74+S74</f>
        <v>37.659999999999997</v>
      </c>
      <c r="D74" s="18">
        <f t="shared" si="17"/>
        <v>37.659999999999997</v>
      </c>
      <c r="E74" s="18">
        <f t="shared" si="17"/>
        <v>26.902999999999999</v>
      </c>
      <c r="F74" s="19"/>
      <c r="G74" s="20">
        <f>H74+J74</f>
        <v>33.159999999999997</v>
      </c>
      <c r="H74" s="18">
        <v>33.159999999999997</v>
      </c>
      <c r="I74" s="18">
        <v>24.834</v>
      </c>
      <c r="J74" s="21"/>
      <c r="K74" s="20"/>
      <c r="L74" s="18"/>
      <c r="M74" s="18"/>
      <c r="N74" s="21"/>
      <c r="O74" s="20"/>
      <c r="P74" s="18"/>
      <c r="Q74" s="18"/>
      <c r="R74" s="21"/>
      <c r="S74" s="17">
        <f t="shared" si="12"/>
        <v>4.5</v>
      </c>
      <c r="T74" s="18">
        <v>4.5</v>
      </c>
      <c r="U74" s="18">
        <v>2.069</v>
      </c>
      <c r="V74" s="21"/>
    </row>
    <row r="75" spans="1:22" x14ac:dyDescent="0.2">
      <c r="A75" s="81">
        <f>+A74+1</f>
        <v>67</v>
      </c>
      <c r="B75" s="16" t="s">
        <v>66</v>
      </c>
      <c r="C75" s="20">
        <f t="shared" si="17"/>
        <v>400.32900000000001</v>
      </c>
      <c r="D75" s="18">
        <f t="shared" si="17"/>
        <v>400.32900000000001</v>
      </c>
      <c r="E75" s="18">
        <f t="shared" si="17"/>
        <v>259.84100000000001</v>
      </c>
      <c r="F75" s="19"/>
      <c r="G75" s="20">
        <f>H75+J75</f>
        <v>194.916</v>
      </c>
      <c r="H75" s="18">
        <v>194.916</v>
      </c>
      <c r="I75" s="18">
        <v>119.081</v>
      </c>
      <c r="J75" s="21"/>
      <c r="K75" s="86"/>
      <c r="L75" s="84"/>
      <c r="M75" s="84"/>
      <c r="N75" s="83"/>
      <c r="O75" s="20">
        <f t="shared" si="11"/>
        <v>187.41300000000001</v>
      </c>
      <c r="P75" s="18">
        <v>187.41300000000001</v>
      </c>
      <c r="Q75" s="18">
        <v>140.76</v>
      </c>
      <c r="R75" s="21"/>
      <c r="S75" s="17">
        <f t="shared" si="12"/>
        <v>18</v>
      </c>
      <c r="T75" s="18">
        <v>18</v>
      </c>
      <c r="U75" s="18"/>
      <c r="V75" s="21"/>
    </row>
    <row r="76" spans="1:22" x14ac:dyDescent="0.2">
      <c r="A76" s="81">
        <f>+A75+1</f>
        <v>68</v>
      </c>
      <c r="B76" s="16" t="s">
        <v>19</v>
      </c>
      <c r="C76" s="20">
        <f t="shared" ref="C76:E78" si="18">+G76+K76+O76+S76</f>
        <v>646.21299999999997</v>
      </c>
      <c r="D76" s="18">
        <f t="shared" si="18"/>
        <v>646.21299999999997</v>
      </c>
      <c r="E76" s="18">
        <f t="shared" si="18"/>
        <v>410.47200000000004</v>
      </c>
      <c r="F76" s="19"/>
      <c r="G76" s="20">
        <f>+H76</f>
        <v>251.79900000000001</v>
      </c>
      <c r="H76" s="18">
        <v>251.79900000000001</v>
      </c>
      <c r="I76" s="18">
        <v>125.61499999999999</v>
      </c>
      <c r="J76" s="83"/>
      <c r="K76" s="86"/>
      <c r="L76" s="84"/>
      <c r="M76" s="84"/>
      <c r="N76" s="83"/>
      <c r="O76" s="20">
        <f t="shared" si="11"/>
        <v>379.91399999999999</v>
      </c>
      <c r="P76" s="18">
        <v>379.91399999999999</v>
      </c>
      <c r="Q76" s="18">
        <v>284.85700000000003</v>
      </c>
      <c r="R76" s="21"/>
      <c r="S76" s="17">
        <f t="shared" si="12"/>
        <v>14.5</v>
      </c>
      <c r="T76" s="18">
        <v>14.5</v>
      </c>
      <c r="U76" s="18"/>
      <c r="V76" s="21"/>
    </row>
    <row r="77" spans="1:22" x14ac:dyDescent="0.2">
      <c r="A77" s="81">
        <f>+A76+1</f>
        <v>69</v>
      </c>
      <c r="B77" s="16" t="s">
        <v>111</v>
      </c>
      <c r="C77" s="20">
        <f t="shared" si="18"/>
        <v>154.251</v>
      </c>
      <c r="D77" s="18">
        <f t="shared" si="18"/>
        <v>154.251</v>
      </c>
      <c r="E77" s="18">
        <f t="shared" si="18"/>
        <v>87.855999999999995</v>
      </c>
      <c r="F77" s="19"/>
      <c r="G77" s="20">
        <f>+H77</f>
        <v>102.15900000000001</v>
      </c>
      <c r="H77" s="18">
        <v>102.15900000000001</v>
      </c>
      <c r="I77" s="18">
        <v>54.658000000000001</v>
      </c>
      <c r="J77" s="21"/>
      <c r="K77" s="20"/>
      <c r="L77" s="18"/>
      <c r="M77" s="18"/>
      <c r="N77" s="21"/>
      <c r="O77" s="20">
        <f t="shared" si="11"/>
        <v>44.892000000000003</v>
      </c>
      <c r="P77" s="18">
        <v>44.892000000000003</v>
      </c>
      <c r="Q77" s="18">
        <v>33.198</v>
      </c>
      <c r="R77" s="21"/>
      <c r="S77" s="17">
        <f t="shared" si="12"/>
        <v>7.2</v>
      </c>
      <c r="T77" s="18">
        <v>7.2</v>
      </c>
      <c r="U77" s="18"/>
      <c r="V77" s="21"/>
    </row>
    <row r="78" spans="1:22" x14ac:dyDescent="0.2">
      <c r="A78" s="81">
        <v>70</v>
      </c>
      <c r="B78" s="45" t="s">
        <v>112</v>
      </c>
      <c r="C78" s="20">
        <f>+G78+K78+O78+S78</f>
        <v>41.170999999999999</v>
      </c>
      <c r="D78" s="18">
        <f t="shared" si="18"/>
        <v>41.170999999999999</v>
      </c>
      <c r="E78" s="18">
        <f t="shared" si="18"/>
        <v>28.078000000000003</v>
      </c>
      <c r="F78" s="19"/>
      <c r="G78" s="20">
        <f>+H78</f>
        <v>39.658999999999999</v>
      </c>
      <c r="H78" s="18">
        <v>39.658999999999999</v>
      </c>
      <c r="I78" s="18">
        <v>27.382000000000001</v>
      </c>
      <c r="J78" s="21"/>
      <c r="K78" s="20"/>
      <c r="L78" s="18"/>
      <c r="M78" s="18"/>
      <c r="N78" s="21"/>
      <c r="O78" s="20"/>
      <c r="P78" s="18"/>
      <c r="Q78" s="18"/>
      <c r="R78" s="21"/>
      <c r="S78" s="17">
        <f t="shared" si="12"/>
        <v>1.512</v>
      </c>
      <c r="T78" s="18">
        <v>1.512</v>
      </c>
      <c r="U78" s="18">
        <v>0.69599999999999995</v>
      </c>
      <c r="V78" s="21"/>
    </row>
    <row r="79" spans="1:22" x14ac:dyDescent="0.2">
      <c r="A79" s="81">
        <f t="shared" ref="A79:A142" si="19">+A78+1</f>
        <v>71</v>
      </c>
      <c r="B79" s="16" t="s">
        <v>20</v>
      </c>
      <c r="C79" s="20">
        <f t="shared" ref="C79:F164" si="20">G79+K79+O79+S79</f>
        <v>660.67700000000002</v>
      </c>
      <c r="D79" s="18">
        <f>H79+L79+P79+T79</f>
        <v>659.548</v>
      </c>
      <c r="E79" s="18">
        <f>I79+M79+Q79+U79</f>
        <v>439.84999999999997</v>
      </c>
      <c r="F79" s="18">
        <f>+J79+N79+R79+V79</f>
        <v>1.129</v>
      </c>
      <c r="G79" s="20">
        <f>H79+J79</f>
        <v>208.93199999999999</v>
      </c>
      <c r="H79" s="18">
        <v>207.803</v>
      </c>
      <c r="I79" s="18">
        <v>118.34399999999999</v>
      </c>
      <c r="J79" s="21">
        <v>1.129</v>
      </c>
      <c r="K79" s="86"/>
      <c r="L79" s="84"/>
      <c r="M79" s="84"/>
      <c r="N79" s="83"/>
      <c r="O79" s="20">
        <f t="shared" si="11"/>
        <v>428.745</v>
      </c>
      <c r="P79" s="18">
        <v>428.745</v>
      </c>
      <c r="Q79" s="18">
        <v>321.50599999999997</v>
      </c>
      <c r="R79" s="21"/>
      <c r="S79" s="17">
        <f t="shared" si="12"/>
        <v>23</v>
      </c>
      <c r="T79" s="18">
        <v>23</v>
      </c>
      <c r="U79" s="18"/>
      <c r="V79" s="21"/>
    </row>
    <row r="80" spans="1:22" x14ac:dyDescent="0.2">
      <c r="A80" s="81">
        <f t="shared" si="19"/>
        <v>72</v>
      </c>
      <c r="B80" s="45" t="s">
        <v>113</v>
      </c>
      <c r="C80" s="20">
        <f t="shared" si="20"/>
        <v>34.462000000000003</v>
      </c>
      <c r="D80" s="18">
        <f>H80+L80+P80+T80</f>
        <v>34.462000000000003</v>
      </c>
      <c r="E80" s="18">
        <f>I80+M80+Q80+U80</f>
        <v>25.736000000000001</v>
      </c>
      <c r="F80" s="19"/>
      <c r="G80" s="20">
        <f>H80+J80</f>
        <v>32.862000000000002</v>
      </c>
      <c r="H80" s="18">
        <v>32.862000000000002</v>
      </c>
      <c r="I80" s="18">
        <v>25</v>
      </c>
      <c r="J80" s="21"/>
      <c r="K80" s="20"/>
      <c r="L80" s="18"/>
      <c r="M80" s="18"/>
      <c r="N80" s="21"/>
      <c r="O80" s="20"/>
      <c r="P80" s="18"/>
      <c r="Q80" s="18"/>
      <c r="R80" s="21"/>
      <c r="S80" s="17">
        <f t="shared" si="12"/>
        <v>1.6</v>
      </c>
      <c r="T80" s="18">
        <v>1.6</v>
      </c>
      <c r="U80" s="18">
        <v>0.73599999999999999</v>
      </c>
      <c r="V80" s="21"/>
    </row>
    <row r="81" spans="1:22" x14ac:dyDescent="0.2">
      <c r="A81" s="81">
        <f t="shared" si="19"/>
        <v>73</v>
      </c>
      <c r="B81" s="16" t="s">
        <v>69</v>
      </c>
      <c r="C81" s="20">
        <f t="shared" ref="C81:E88" si="21">+G81+K81+O81+S81</f>
        <v>778.90199999999993</v>
      </c>
      <c r="D81" s="18">
        <f t="shared" si="21"/>
        <v>778.90199999999993</v>
      </c>
      <c r="E81" s="18">
        <f t="shared" si="21"/>
        <v>465.16399999999999</v>
      </c>
      <c r="F81" s="19"/>
      <c r="G81" s="20">
        <f t="shared" ref="G81:G88" si="22">+H81</f>
        <v>341.57100000000003</v>
      </c>
      <c r="H81" s="18">
        <v>341.57100000000003</v>
      </c>
      <c r="I81" s="18">
        <v>160.738</v>
      </c>
      <c r="J81" s="83"/>
      <c r="K81" s="86"/>
      <c r="L81" s="84"/>
      <c r="M81" s="84"/>
      <c r="N81" s="83"/>
      <c r="O81" s="20">
        <f t="shared" si="11"/>
        <v>405.93099999999998</v>
      </c>
      <c r="P81" s="18">
        <v>405.93099999999998</v>
      </c>
      <c r="Q81" s="18">
        <v>304.42599999999999</v>
      </c>
      <c r="R81" s="83"/>
      <c r="S81" s="17">
        <f>+T81</f>
        <v>31.4</v>
      </c>
      <c r="T81" s="18">
        <v>31.4</v>
      </c>
      <c r="U81" s="18"/>
      <c r="V81" s="21"/>
    </row>
    <row r="82" spans="1:22" x14ac:dyDescent="0.2">
      <c r="A82" s="81">
        <f t="shared" si="19"/>
        <v>74</v>
      </c>
      <c r="B82" s="16" t="s">
        <v>31</v>
      </c>
      <c r="C82" s="20">
        <f t="shared" si="21"/>
        <v>325.79599999999994</v>
      </c>
      <c r="D82" s="18">
        <f t="shared" si="21"/>
        <v>325.79599999999994</v>
      </c>
      <c r="E82" s="18">
        <f t="shared" si="21"/>
        <v>207.63200000000001</v>
      </c>
      <c r="F82" s="19"/>
      <c r="G82" s="20">
        <f>+H82+J82</f>
        <v>16.977</v>
      </c>
      <c r="H82" s="18">
        <v>16.977</v>
      </c>
      <c r="I82" s="18"/>
      <c r="J82" s="21"/>
      <c r="K82" s="20">
        <f>L82+N82</f>
        <v>136.1</v>
      </c>
      <c r="L82" s="18">
        <v>136.1</v>
      </c>
      <c r="M82" s="18">
        <v>82.593000000000004</v>
      </c>
      <c r="N82" s="21"/>
      <c r="O82" s="20">
        <f t="shared" si="11"/>
        <v>165.31899999999999</v>
      </c>
      <c r="P82" s="18">
        <v>165.31899999999999</v>
      </c>
      <c r="Q82" s="18">
        <v>125.039</v>
      </c>
      <c r="R82" s="21"/>
      <c r="S82" s="17">
        <f>+T82</f>
        <v>7.4</v>
      </c>
      <c r="T82" s="18">
        <v>7.4</v>
      </c>
      <c r="U82" s="18"/>
      <c r="V82" s="21"/>
    </row>
    <row r="83" spans="1:22" x14ac:dyDescent="0.2">
      <c r="A83" s="81">
        <v>75</v>
      </c>
      <c r="B83" s="16" t="s">
        <v>70</v>
      </c>
      <c r="C83" s="20">
        <f t="shared" si="21"/>
        <v>406.80399999999997</v>
      </c>
      <c r="D83" s="18">
        <f t="shared" si="21"/>
        <v>406.80399999999997</v>
      </c>
      <c r="E83" s="18">
        <f t="shared" si="21"/>
        <v>294.00099999999998</v>
      </c>
      <c r="F83" s="19"/>
      <c r="G83" s="20">
        <f t="shared" si="22"/>
        <v>352.59899999999999</v>
      </c>
      <c r="H83" s="18">
        <v>352.59899999999999</v>
      </c>
      <c r="I83" s="18">
        <v>261.88499999999999</v>
      </c>
      <c r="J83" s="83"/>
      <c r="K83" s="86"/>
      <c r="L83" s="84"/>
      <c r="M83" s="84"/>
      <c r="N83" s="83"/>
      <c r="O83" s="20">
        <f t="shared" si="11"/>
        <v>25.704999999999998</v>
      </c>
      <c r="P83" s="18">
        <v>25.704999999999998</v>
      </c>
      <c r="Q83" s="18">
        <v>19.7</v>
      </c>
      <c r="R83" s="21"/>
      <c r="S83" s="17">
        <f>+T83+V83</f>
        <v>28.5</v>
      </c>
      <c r="T83" s="18">
        <v>28.5</v>
      </c>
      <c r="U83" s="18">
        <v>12.416</v>
      </c>
      <c r="V83" s="21"/>
    </row>
    <row r="84" spans="1:22" x14ac:dyDescent="0.2">
      <c r="A84" s="81">
        <f t="shared" si="19"/>
        <v>76</v>
      </c>
      <c r="B84" s="16" t="s">
        <v>29</v>
      </c>
      <c r="C84" s="20">
        <f t="shared" si="21"/>
        <v>119.569</v>
      </c>
      <c r="D84" s="18">
        <f t="shared" si="21"/>
        <v>119.569</v>
      </c>
      <c r="E84" s="18">
        <f t="shared" si="21"/>
        <v>86.772000000000006</v>
      </c>
      <c r="F84" s="19"/>
      <c r="G84" s="20">
        <f t="shared" si="22"/>
        <v>94.293999999999997</v>
      </c>
      <c r="H84" s="18">
        <v>94.293999999999997</v>
      </c>
      <c r="I84" s="18">
        <v>71.525000000000006</v>
      </c>
      <c r="J84" s="83"/>
      <c r="K84" s="86"/>
      <c r="L84" s="84"/>
      <c r="M84" s="84"/>
      <c r="N84" s="83"/>
      <c r="O84" s="20">
        <f t="shared" si="11"/>
        <v>13.775</v>
      </c>
      <c r="P84" s="18">
        <v>13.775</v>
      </c>
      <c r="Q84" s="18">
        <v>10.557</v>
      </c>
      <c r="R84" s="21"/>
      <c r="S84" s="17">
        <f t="shared" ref="S84:S89" si="23">T84+V84</f>
        <v>11.5</v>
      </c>
      <c r="T84" s="18">
        <v>11.5</v>
      </c>
      <c r="U84" s="18">
        <v>4.6900000000000004</v>
      </c>
      <c r="V84" s="21"/>
    </row>
    <row r="85" spans="1:22" x14ac:dyDescent="0.2">
      <c r="A85" s="81">
        <f t="shared" si="19"/>
        <v>77</v>
      </c>
      <c r="B85" s="45" t="s">
        <v>21</v>
      </c>
      <c r="C85" s="20">
        <f t="shared" si="21"/>
        <v>86.653000000000006</v>
      </c>
      <c r="D85" s="18">
        <f t="shared" si="21"/>
        <v>86.653000000000006</v>
      </c>
      <c r="E85" s="18">
        <f t="shared" si="21"/>
        <v>47.442</v>
      </c>
      <c r="F85" s="19"/>
      <c r="G85" s="20">
        <f t="shared" si="22"/>
        <v>65.653000000000006</v>
      </c>
      <c r="H85" s="18">
        <v>65.653000000000006</v>
      </c>
      <c r="I85" s="18">
        <v>47.442</v>
      </c>
      <c r="J85" s="83"/>
      <c r="K85" s="86"/>
      <c r="L85" s="84"/>
      <c r="M85" s="84"/>
      <c r="N85" s="83"/>
      <c r="O85" s="20"/>
      <c r="P85" s="18"/>
      <c r="Q85" s="18"/>
      <c r="R85" s="21"/>
      <c r="S85" s="17">
        <f t="shared" si="23"/>
        <v>21</v>
      </c>
      <c r="T85" s="18">
        <v>21</v>
      </c>
      <c r="U85" s="18"/>
      <c r="V85" s="21"/>
    </row>
    <row r="86" spans="1:22" x14ac:dyDescent="0.2">
      <c r="A86" s="81">
        <v>78</v>
      </c>
      <c r="B86" s="45" t="s">
        <v>114</v>
      </c>
      <c r="C86" s="20">
        <f t="shared" si="21"/>
        <v>90.528999999999996</v>
      </c>
      <c r="D86" s="18">
        <f t="shared" si="21"/>
        <v>90.528999999999996</v>
      </c>
      <c r="E86" s="18">
        <f t="shared" si="21"/>
        <v>67.105000000000004</v>
      </c>
      <c r="F86" s="19"/>
      <c r="G86" s="20">
        <f t="shared" si="22"/>
        <v>31.66</v>
      </c>
      <c r="H86" s="18">
        <v>31.66</v>
      </c>
      <c r="I86" s="18">
        <v>22.754000000000001</v>
      </c>
      <c r="J86" s="83"/>
      <c r="K86" s="86"/>
      <c r="L86" s="84"/>
      <c r="M86" s="84"/>
      <c r="N86" s="83"/>
      <c r="O86" s="20">
        <f t="shared" si="11"/>
        <v>57.869</v>
      </c>
      <c r="P86" s="18">
        <v>57.869</v>
      </c>
      <c r="Q86" s="18">
        <v>44.350999999999999</v>
      </c>
      <c r="R86" s="21"/>
      <c r="S86" s="17">
        <f t="shared" si="23"/>
        <v>1</v>
      </c>
      <c r="T86" s="18">
        <v>1</v>
      </c>
      <c r="U86" s="18"/>
      <c r="V86" s="21"/>
    </row>
    <row r="87" spans="1:22" x14ac:dyDescent="0.2">
      <c r="A87" s="81">
        <f t="shared" si="19"/>
        <v>79</v>
      </c>
      <c r="B87" s="16" t="s">
        <v>71</v>
      </c>
      <c r="C87" s="20">
        <f t="shared" si="21"/>
        <v>227.31699999999998</v>
      </c>
      <c r="D87" s="18">
        <f t="shared" si="21"/>
        <v>227.31699999999998</v>
      </c>
      <c r="E87" s="18">
        <f t="shared" si="21"/>
        <v>146.53799999999998</v>
      </c>
      <c r="F87" s="19"/>
      <c r="G87" s="20">
        <f t="shared" si="22"/>
        <v>159.31399999999999</v>
      </c>
      <c r="H87" s="18">
        <v>159.31399999999999</v>
      </c>
      <c r="I87" s="18">
        <v>103.696</v>
      </c>
      <c r="J87" s="83"/>
      <c r="K87" s="86"/>
      <c r="L87" s="84"/>
      <c r="M87" s="84"/>
      <c r="N87" s="83"/>
      <c r="O87" s="20">
        <f t="shared" si="11"/>
        <v>56.302999999999997</v>
      </c>
      <c r="P87" s="18">
        <v>56.302999999999997</v>
      </c>
      <c r="Q87" s="18">
        <v>41.646000000000001</v>
      </c>
      <c r="R87" s="21"/>
      <c r="S87" s="17">
        <f t="shared" si="23"/>
        <v>11.7</v>
      </c>
      <c r="T87" s="18">
        <v>11.7</v>
      </c>
      <c r="U87" s="18">
        <v>1.196</v>
      </c>
      <c r="V87" s="21"/>
    </row>
    <row r="88" spans="1:22" x14ac:dyDescent="0.2">
      <c r="A88" s="81">
        <v>80</v>
      </c>
      <c r="B88" s="16" t="s">
        <v>115</v>
      </c>
      <c r="C88" s="26">
        <f t="shared" si="21"/>
        <v>67.899000000000001</v>
      </c>
      <c r="D88" s="18">
        <f t="shared" si="21"/>
        <v>67.899000000000001</v>
      </c>
      <c r="E88" s="17">
        <f t="shared" si="21"/>
        <v>43.929000000000002</v>
      </c>
      <c r="F88" s="19"/>
      <c r="G88" s="20">
        <f t="shared" si="22"/>
        <v>40.21</v>
      </c>
      <c r="H88" s="18">
        <v>40.21</v>
      </c>
      <c r="I88" s="18">
        <v>25.751000000000001</v>
      </c>
      <c r="J88" s="83"/>
      <c r="K88" s="86"/>
      <c r="L88" s="84"/>
      <c r="M88" s="84"/>
      <c r="N88" s="83"/>
      <c r="O88" s="20">
        <f t="shared" si="11"/>
        <v>24.588999999999999</v>
      </c>
      <c r="P88" s="18">
        <v>24.588999999999999</v>
      </c>
      <c r="Q88" s="18">
        <v>18.178000000000001</v>
      </c>
      <c r="R88" s="21"/>
      <c r="S88" s="17">
        <f t="shared" si="23"/>
        <v>3.1</v>
      </c>
      <c r="T88" s="18">
        <v>3.1</v>
      </c>
      <c r="U88" s="18"/>
      <c r="V88" s="21"/>
    </row>
    <row r="89" spans="1:22" x14ac:dyDescent="0.2">
      <c r="A89" s="81">
        <v>81</v>
      </c>
      <c r="B89" s="45" t="s">
        <v>4</v>
      </c>
      <c r="C89" s="20">
        <f t="shared" si="20"/>
        <v>14.457000000000001</v>
      </c>
      <c r="D89" s="18">
        <f t="shared" si="20"/>
        <v>14.457000000000001</v>
      </c>
      <c r="E89" s="18">
        <f t="shared" si="20"/>
        <v>11.08</v>
      </c>
      <c r="F89" s="19">
        <f>+J89+N89+R89+V89</f>
        <v>0</v>
      </c>
      <c r="G89" s="20">
        <f t="shared" ref="G89:G171" si="24">H89+J89</f>
        <v>0</v>
      </c>
      <c r="H89" s="18"/>
      <c r="I89" s="18"/>
      <c r="J89" s="21"/>
      <c r="K89" s="86"/>
      <c r="L89" s="84"/>
      <c r="M89" s="84"/>
      <c r="N89" s="83"/>
      <c r="O89" s="20">
        <f t="shared" si="11"/>
        <v>14.457000000000001</v>
      </c>
      <c r="P89" s="18">
        <v>14.457000000000001</v>
      </c>
      <c r="Q89" s="18">
        <v>11.08</v>
      </c>
      <c r="R89" s="21"/>
      <c r="S89" s="17">
        <f t="shared" si="23"/>
        <v>0</v>
      </c>
      <c r="T89" s="18"/>
      <c r="U89" s="18"/>
      <c r="V89" s="21"/>
    </row>
    <row r="90" spans="1:22" x14ac:dyDescent="0.2">
      <c r="A90" s="81">
        <v>82</v>
      </c>
      <c r="B90" s="30" t="s">
        <v>116</v>
      </c>
      <c r="C90" s="11">
        <f t="shared" si="20"/>
        <v>0</v>
      </c>
      <c r="D90" s="14">
        <f t="shared" si="20"/>
        <v>0</v>
      </c>
      <c r="E90" s="14"/>
      <c r="F90" s="19"/>
      <c r="G90" s="11">
        <f t="shared" si="24"/>
        <v>0</v>
      </c>
      <c r="H90" s="14"/>
      <c r="I90" s="18"/>
      <c r="J90" s="21"/>
      <c r="K90" s="86"/>
      <c r="L90" s="84"/>
      <c r="M90" s="84"/>
      <c r="N90" s="83"/>
      <c r="O90" s="20"/>
      <c r="P90" s="18"/>
      <c r="Q90" s="18"/>
      <c r="R90" s="21"/>
      <c r="S90" s="17"/>
      <c r="T90" s="18"/>
      <c r="U90" s="18"/>
      <c r="V90" s="21"/>
    </row>
    <row r="91" spans="1:22" x14ac:dyDescent="0.2">
      <c r="A91" s="81">
        <v>83</v>
      </c>
      <c r="B91" s="16" t="s">
        <v>6</v>
      </c>
      <c r="C91" s="20">
        <f t="shared" si="20"/>
        <v>0</v>
      </c>
      <c r="D91" s="18">
        <f t="shared" si="20"/>
        <v>0</v>
      </c>
      <c r="E91" s="18">
        <f t="shared" si="20"/>
        <v>0</v>
      </c>
      <c r="F91" s="19"/>
      <c r="G91" s="20">
        <f t="shared" si="24"/>
        <v>0</v>
      </c>
      <c r="H91" s="18"/>
      <c r="I91" s="18"/>
      <c r="J91" s="23"/>
      <c r="K91" s="86"/>
      <c r="L91" s="84"/>
      <c r="M91" s="84"/>
      <c r="N91" s="83"/>
      <c r="O91" s="20"/>
      <c r="P91" s="18"/>
      <c r="Q91" s="18"/>
      <c r="R91" s="21"/>
      <c r="S91" s="17"/>
      <c r="T91" s="18"/>
      <c r="U91" s="18"/>
      <c r="V91" s="21"/>
    </row>
    <row r="92" spans="1:22" x14ac:dyDescent="0.2">
      <c r="A92" s="81">
        <v>84</v>
      </c>
      <c r="B92" s="16" t="s">
        <v>7</v>
      </c>
      <c r="C92" s="20">
        <f t="shared" si="20"/>
        <v>0</v>
      </c>
      <c r="D92" s="18">
        <f t="shared" si="20"/>
        <v>0</v>
      </c>
      <c r="E92" s="18">
        <f t="shared" si="20"/>
        <v>0</v>
      </c>
      <c r="F92" s="19"/>
      <c r="G92" s="20">
        <f t="shared" si="24"/>
        <v>0</v>
      </c>
      <c r="H92" s="18"/>
      <c r="I92" s="18"/>
      <c r="J92" s="23"/>
      <c r="K92" s="86"/>
      <c r="L92" s="84"/>
      <c r="M92" s="84"/>
      <c r="N92" s="83"/>
      <c r="O92" s="20"/>
      <c r="P92" s="18"/>
      <c r="Q92" s="18"/>
      <c r="R92" s="21"/>
      <c r="S92" s="17"/>
      <c r="T92" s="18"/>
      <c r="U92" s="18"/>
      <c r="V92" s="21"/>
    </row>
    <row r="93" spans="1:22" x14ac:dyDescent="0.2">
      <c r="A93" s="81">
        <v>85</v>
      </c>
      <c r="B93" s="16" t="s">
        <v>8</v>
      </c>
      <c r="C93" s="20">
        <f t="shared" si="20"/>
        <v>0</v>
      </c>
      <c r="D93" s="18">
        <f t="shared" si="20"/>
        <v>0</v>
      </c>
      <c r="E93" s="18">
        <f t="shared" si="20"/>
        <v>0</v>
      </c>
      <c r="F93" s="19"/>
      <c r="G93" s="20">
        <f t="shared" si="24"/>
        <v>0</v>
      </c>
      <c r="H93" s="18"/>
      <c r="I93" s="18"/>
      <c r="J93" s="21"/>
      <c r="K93" s="86"/>
      <c r="L93" s="84"/>
      <c r="M93" s="84"/>
      <c r="N93" s="83"/>
      <c r="O93" s="20"/>
      <c r="P93" s="18"/>
      <c r="Q93" s="18"/>
      <c r="R93" s="21"/>
      <c r="S93" s="90"/>
      <c r="T93" s="14"/>
      <c r="U93" s="14"/>
      <c r="V93" s="23"/>
    </row>
    <row r="94" spans="1:22" x14ac:dyDescent="0.2">
      <c r="A94" s="81">
        <f t="shared" si="19"/>
        <v>86</v>
      </c>
      <c r="B94" s="16" t="s">
        <v>9</v>
      </c>
      <c r="C94" s="20">
        <f t="shared" si="20"/>
        <v>0</v>
      </c>
      <c r="D94" s="18">
        <f t="shared" si="20"/>
        <v>0</v>
      </c>
      <c r="E94" s="18">
        <f t="shared" si="20"/>
        <v>0</v>
      </c>
      <c r="F94" s="19"/>
      <c r="G94" s="20">
        <f t="shared" si="24"/>
        <v>0</v>
      </c>
      <c r="H94" s="18"/>
      <c r="I94" s="18"/>
      <c r="J94" s="23"/>
      <c r="K94" s="86"/>
      <c r="L94" s="84"/>
      <c r="M94" s="84"/>
      <c r="N94" s="83"/>
      <c r="O94" s="20"/>
      <c r="P94" s="18"/>
      <c r="Q94" s="18"/>
      <c r="R94" s="21"/>
      <c r="S94" s="90"/>
      <c r="T94" s="14"/>
      <c r="U94" s="14"/>
      <c r="V94" s="23"/>
    </row>
    <row r="95" spans="1:22" x14ac:dyDescent="0.2">
      <c r="A95" s="81">
        <f t="shared" si="19"/>
        <v>87</v>
      </c>
      <c r="B95" s="16" t="s">
        <v>10</v>
      </c>
      <c r="C95" s="20">
        <f t="shared" si="20"/>
        <v>0</v>
      </c>
      <c r="D95" s="18">
        <f t="shared" si="20"/>
        <v>0</v>
      </c>
      <c r="E95" s="18">
        <f t="shared" si="20"/>
        <v>0</v>
      </c>
      <c r="F95" s="19"/>
      <c r="G95" s="20">
        <f t="shared" si="24"/>
        <v>0</v>
      </c>
      <c r="H95" s="18"/>
      <c r="I95" s="18"/>
      <c r="J95" s="23"/>
      <c r="K95" s="86"/>
      <c r="L95" s="84"/>
      <c r="M95" s="84"/>
      <c r="N95" s="83"/>
      <c r="O95" s="20"/>
      <c r="P95" s="18"/>
      <c r="Q95" s="18"/>
      <c r="R95" s="21"/>
      <c r="S95" s="90"/>
      <c r="T95" s="14"/>
      <c r="U95" s="14"/>
      <c r="V95" s="23"/>
    </row>
    <row r="96" spans="1:22" x14ac:dyDescent="0.2">
      <c r="A96" s="81">
        <f t="shared" si="19"/>
        <v>88</v>
      </c>
      <c r="B96" s="16" t="s">
        <v>11</v>
      </c>
      <c r="C96" s="20">
        <f t="shared" si="20"/>
        <v>0</v>
      </c>
      <c r="D96" s="18">
        <f t="shared" si="20"/>
        <v>0</v>
      </c>
      <c r="E96" s="18">
        <f t="shared" si="20"/>
        <v>0</v>
      </c>
      <c r="F96" s="19"/>
      <c r="G96" s="20">
        <f t="shared" si="24"/>
        <v>0</v>
      </c>
      <c r="H96" s="18"/>
      <c r="I96" s="18"/>
      <c r="J96" s="23"/>
      <c r="K96" s="86"/>
      <c r="L96" s="84"/>
      <c r="M96" s="84"/>
      <c r="N96" s="83"/>
      <c r="O96" s="20"/>
      <c r="P96" s="18"/>
      <c r="Q96" s="18"/>
      <c r="R96" s="21"/>
      <c r="S96" s="90"/>
      <c r="T96" s="14"/>
      <c r="U96" s="14"/>
      <c r="V96" s="23"/>
    </row>
    <row r="97" spans="1:22" x14ac:dyDescent="0.2">
      <c r="A97" s="81">
        <v>89</v>
      </c>
      <c r="B97" s="16" t="s">
        <v>13</v>
      </c>
      <c r="C97" s="20">
        <f>G97+K97+O97+S97</f>
        <v>0</v>
      </c>
      <c r="D97" s="18">
        <f t="shared" si="20"/>
        <v>0</v>
      </c>
      <c r="E97" s="18"/>
      <c r="F97" s="19"/>
      <c r="G97" s="20">
        <f>H97+J97</f>
        <v>0</v>
      </c>
      <c r="H97" s="18"/>
      <c r="I97" s="18"/>
      <c r="J97" s="23"/>
      <c r="K97" s="86"/>
      <c r="L97" s="84"/>
      <c r="M97" s="84"/>
      <c r="N97" s="83"/>
      <c r="O97" s="20"/>
      <c r="P97" s="18"/>
      <c r="Q97" s="18"/>
      <c r="R97" s="21"/>
      <c r="S97" s="90"/>
      <c r="T97" s="14"/>
      <c r="U97" s="14"/>
      <c r="V97" s="23"/>
    </row>
    <row r="98" spans="1:22" ht="13.5" thickBot="1" x14ac:dyDescent="0.25">
      <c r="A98" s="110">
        <f t="shared" si="19"/>
        <v>90</v>
      </c>
      <c r="B98" s="33" t="s">
        <v>25</v>
      </c>
      <c r="C98" s="37">
        <f>G98+K98+O98+S98</f>
        <v>0</v>
      </c>
      <c r="D98" s="35">
        <f t="shared" si="20"/>
        <v>0</v>
      </c>
      <c r="E98" s="35"/>
      <c r="F98" s="36"/>
      <c r="G98" s="37">
        <f>H98+J98</f>
        <v>0</v>
      </c>
      <c r="H98" s="35"/>
      <c r="I98" s="35"/>
      <c r="J98" s="42"/>
      <c r="K98" s="111"/>
      <c r="L98" s="112"/>
      <c r="M98" s="112"/>
      <c r="N98" s="113"/>
      <c r="O98" s="48"/>
      <c r="P98" s="47"/>
      <c r="Q98" s="47"/>
      <c r="R98" s="50"/>
      <c r="S98" s="114"/>
      <c r="T98" s="115"/>
      <c r="U98" s="115"/>
      <c r="V98" s="49"/>
    </row>
    <row r="99" spans="1:22" ht="45.75" thickBot="1" x14ac:dyDescent="0.3">
      <c r="A99" s="61">
        <f t="shared" si="19"/>
        <v>91</v>
      </c>
      <c r="B99" s="62" t="s">
        <v>117</v>
      </c>
      <c r="C99" s="116">
        <f>G99+K99+O99+S99</f>
        <v>65.314999999999998</v>
      </c>
      <c r="D99" s="117">
        <f t="shared" si="20"/>
        <v>65.314999999999998</v>
      </c>
      <c r="E99" s="51">
        <f t="shared" si="20"/>
        <v>37.926000000000002</v>
      </c>
      <c r="F99" s="56">
        <f t="shared" si="20"/>
        <v>0</v>
      </c>
      <c r="G99" s="51">
        <f>G100+G111+G114+G117+G118+SUM(G122:G133)+G135+G138+G139</f>
        <v>60.914999999999999</v>
      </c>
      <c r="H99" s="51">
        <f>H100+H111+H114+H117+H118+SUM(H122:H133)+H135+H138+H139</f>
        <v>60.914999999999999</v>
      </c>
      <c r="I99" s="51">
        <f>I100+I111+I114+SUM(I117:I133)+I135+I138+I139</f>
        <v>37.926000000000002</v>
      </c>
      <c r="J99" s="51"/>
      <c r="K99" s="118"/>
      <c r="L99" s="119"/>
      <c r="M99" s="119"/>
      <c r="N99" s="97"/>
      <c r="O99" s="118"/>
      <c r="P99" s="119"/>
      <c r="Q99" s="119"/>
      <c r="R99" s="97"/>
      <c r="S99" s="57">
        <f>S100+SUM(S111:S133)+S135+S138+S139</f>
        <v>4.4000000000000004</v>
      </c>
      <c r="T99" s="117">
        <f>SUM(T111:T139)</f>
        <v>4.4000000000000004</v>
      </c>
      <c r="U99" s="51">
        <f>SUM(U111:U138)</f>
        <v>0</v>
      </c>
      <c r="V99" s="56">
        <f>SUM(V111:V138)</f>
        <v>0</v>
      </c>
    </row>
    <row r="100" spans="1:22" ht="25.5" x14ac:dyDescent="0.2">
      <c r="A100" s="66">
        <f t="shared" si="19"/>
        <v>92</v>
      </c>
      <c r="B100" s="120" t="s">
        <v>118</v>
      </c>
      <c r="C100" s="78">
        <f t="shared" si="20"/>
        <v>0</v>
      </c>
      <c r="D100" s="73">
        <f t="shared" si="20"/>
        <v>0</v>
      </c>
      <c r="E100" s="73"/>
      <c r="F100" s="77"/>
      <c r="G100" s="121">
        <f>SUM(G101:G110)-G104-G105</f>
        <v>0</v>
      </c>
      <c r="H100" s="101">
        <f>SUM(H101:H110)-H104-H105</f>
        <v>0</v>
      </c>
      <c r="I100" s="101"/>
      <c r="J100" s="102"/>
      <c r="K100" s="122"/>
      <c r="L100" s="107"/>
      <c r="M100" s="107"/>
      <c r="N100" s="103"/>
      <c r="O100" s="122"/>
      <c r="P100" s="107"/>
      <c r="Q100" s="107"/>
      <c r="R100" s="103"/>
      <c r="S100" s="122"/>
      <c r="T100" s="107"/>
      <c r="U100" s="107"/>
      <c r="V100" s="103"/>
    </row>
    <row r="101" spans="1:22" x14ac:dyDescent="0.2">
      <c r="A101" s="81">
        <f t="shared" si="19"/>
        <v>93</v>
      </c>
      <c r="B101" s="31" t="s">
        <v>119</v>
      </c>
      <c r="C101" s="11">
        <f t="shared" si="20"/>
        <v>0</v>
      </c>
      <c r="D101" s="84">
        <f t="shared" si="20"/>
        <v>0</v>
      </c>
      <c r="E101" s="84"/>
      <c r="F101" s="85"/>
      <c r="G101" s="86">
        <f t="shared" si="24"/>
        <v>0</v>
      </c>
      <c r="H101" s="84"/>
      <c r="I101" s="84"/>
      <c r="J101" s="83"/>
      <c r="K101" s="86"/>
      <c r="L101" s="84"/>
      <c r="M101" s="84"/>
      <c r="N101" s="83"/>
      <c r="O101" s="86"/>
      <c r="P101" s="84"/>
      <c r="Q101" s="84"/>
      <c r="R101" s="83"/>
      <c r="S101" s="86"/>
      <c r="T101" s="84"/>
      <c r="U101" s="84"/>
      <c r="V101" s="83"/>
    </row>
    <row r="102" spans="1:22" x14ac:dyDescent="0.2">
      <c r="A102" s="81">
        <f t="shared" si="19"/>
        <v>94</v>
      </c>
      <c r="B102" s="31" t="s">
        <v>120</v>
      </c>
      <c r="C102" s="11">
        <f t="shared" si="20"/>
        <v>0</v>
      </c>
      <c r="D102" s="84">
        <f t="shared" si="20"/>
        <v>0</v>
      </c>
      <c r="E102" s="84"/>
      <c r="F102" s="85"/>
      <c r="G102" s="86">
        <f t="shared" si="24"/>
        <v>0</v>
      </c>
      <c r="H102" s="84"/>
      <c r="I102" s="84"/>
      <c r="J102" s="83"/>
      <c r="K102" s="86"/>
      <c r="L102" s="84"/>
      <c r="M102" s="84"/>
      <c r="N102" s="83"/>
      <c r="O102" s="86"/>
      <c r="P102" s="84"/>
      <c r="Q102" s="84"/>
      <c r="R102" s="83"/>
      <c r="S102" s="86"/>
      <c r="T102" s="84"/>
      <c r="U102" s="84"/>
      <c r="V102" s="83"/>
    </row>
    <row r="103" spans="1:22" x14ac:dyDescent="0.2">
      <c r="A103" s="81">
        <v>95</v>
      </c>
      <c r="B103" s="109" t="s">
        <v>121</v>
      </c>
      <c r="C103" s="11">
        <f t="shared" si="20"/>
        <v>0</v>
      </c>
      <c r="D103" s="84">
        <f t="shared" si="20"/>
        <v>0</v>
      </c>
      <c r="E103" s="84"/>
      <c r="F103" s="85"/>
      <c r="G103" s="86">
        <f t="shared" si="24"/>
        <v>0</v>
      </c>
      <c r="H103" s="84"/>
      <c r="I103" s="84"/>
      <c r="J103" s="83"/>
      <c r="K103" s="86"/>
      <c r="L103" s="84"/>
      <c r="M103" s="84"/>
      <c r="N103" s="83"/>
      <c r="O103" s="86"/>
      <c r="P103" s="84"/>
      <c r="Q103" s="84"/>
      <c r="R103" s="83"/>
      <c r="S103" s="86"/>
      <c r="T103" s="84"/>
      <c r="U103" s="84"/>
      <c r="V103" s="83"/>
    </row>
    <row r="104" spans="1:22" x14ac:dyDescent="0.2">
      <c r="A104" s="81">
        <f t="shared" si="19"/>
        <v>96</v>
      </c>
      <c r="B104" s="109" t="s">
        <v>122</v>
      </c>
      <c r="C104" s="11">
        <f t="shared" si="20"/>
        <v>0</v>
      </c>
      <c r="D104" s="84">
        <f t="shared" si="20"/>
        <v>0</v>
      </c>
      <c r="E104" s="84"/>
      <c r="F104" s="85"/>
      <c r="G104" s="86">
        <f t="shared" si="24"/>
        <v>0</v>
      </c>
      <c r="H104" s="84"/>
      <c r="I104" s="84"/>
      <c r="J104" s="83"/>
      <c r="K104" s="86"/>
      <c r="L104" s="84"/>
      <c r="M104" s="84"/>
      <c r="N104" s="83"/>
      <c r="O104" s="86"/>
      <c r="P104" s="84"/>
      <c r="Q104" s="84"/>
      <c r="R104" s="83"/>
      <c r="S104" s="86"/>
      <c r="T104" s="84"/>
      <c r="U104" s="84"/>
      <c r="V104" s="83"/>
    </row>
    <row r="105" spans="1:22" x14ac:dyDescent="0.2">
      <c r="A105" s="81">
        <v>97</v>
      </c>
      <c r="B105" s="109" t="s">
        <v>123</v>
      </c>
      <c r="C105" s="11">
        <f t="shared" si="20"/>
        <v>0</v>
      </c>
      <c r="D105" s="84">
        <f t="shared" si="20"/>
        <v>0</v>
      </c>
      <c r="E105" s="84"/>
      <c r="F105" s="85"/>
      <c r="G105" s="86">
        <f t="shared" si="24"/>
        <v>0</v>
      </c>
      <c r="H105" s="84"/>
      <c r="I105" s="84"/>
      <c r="J105" s="83"/>
      <c r="K105" s="86"/>
      <c r="L105" s="84"/>
      <c r="M105" s="84"/>
      <c r="N105" s="83"/>
      <c r="O105" s="86"/>
      <c r="P105" s="84"/>
      <c r="Q105" s="84"/>
      <c r="R105" s="83"/>
      <c r="S105" s="86"/>
      <c r="T105" s="84"/>
      <c r="U105" s="84"/>
      <c r="V105" s="83"/>
    </row>
    <row r="106" spans="1:22" x14ac:dyDescent="0.2">
      <c r="A106" s="81">
        <v>98</v>
      </c>
      <c r="B106" s="31" t="s">
        <v>124</v>
      </c>
      <c r="C106" s="11">
        <f t="shared" si="20"/>
        <v>0</v>
      </c>
      <c r="D106" s="84">
        <f t="shared" si="20"/>
        <v>0</v>
      </c>
      <c r="E106" s="84"/>
      <c r="F106" s="85"/>
      <c r="G106" s="86">
        <f t="shared" si="24"/>
        <v>0</v>
      </c>
      <c r="H106" s="84"/>
      <c r="I106" s="84"/>
      <c r="J106" s="83"/>
      <c r="K106" s="86"/>
      <c r="L106" s="84"/>
      <c r="M106" s="84"/>
      <c r="N106" s="83"/>
      <c r="O106" s="86"/>
      <c r="P106" s="84"/>
      <c r="Q106" s="84"/>
      <c r="R106" s="83"/>
      <c r="S106" s="86"/>
      <c r="T106" s="84"/>
      <c r="U106" s="84"/>
      <c r="V106" s="83"/>
    </row>
    <row r="107" spans="1:22" x14ac:dyDescent="0.2">
      <c r="A107" s="81">
        <v>99</v>
      </c>
      <c r="B107" s="31" t="s">
        <v>125</v>
      </c>
      <c r="C107" s="11">
        <f t="shared" si="20"/>
        <v>0</v>
      </c>
      <c r="D107" s="84">
        <f t="shared" si="20"/>
        <v>0</v>
      </c>
      <c r="E107" s="84"/>
      <c r="F107" s="85"/>
      <c r="G107" s="86">
        <f t="shared" si="24"/>
        <v>0</v>
      </c>
      <c r="H107" s="84"/>
      <c r="I107" s="84"/>
      <c r="J107" s="83"/>
      <c r="K107" s="86"/>
      <c r="L107" s="84"/>
      <c r="M107" s="84"/>
      <c r="N107" s="83"/>
      <c r="O107" s="86"/>
      <c r="P107" s="84"/>
      <c r="Q107" s="84"/>
      <c r="R107" s="83"/>
      <c r="S107" s="86"/>
      <c r="T107" s="84"/>
      <c r="U107" s="84"/>
      <c r="V107" s="83"/>
    </row>
    <row r="108" spans="1:22" x14ac:dyDescent="0.2">
      <c r="A108" s="81">
        <v>100</v>
      </c>
      <c r="B108" s="31" t="s">
        <v>126</v>
      </c>
      <c r="C108" s="11">
        <f t="shared" si="20"/>
        <v>0</v>
      </c>
      <c r="D108" s="84">
        <f t="shared" si="20"/>
        <v>0</v>
      </c>
      <c r="E108" s="84"/>
      <c r="F108" s="85"/>
      <c r="G108" s="86">
        <f t="shared" si="24"/>
        <v>0</v>
      </c>
      <c r="H108" s="84"/>
      <c r="I108" s="84"/>
      <c r="J108" s="83"/>
      <c r="K108" s="86"/>
      <c r="L108" s="84"/>
      <c r="M108" s="84"/>
      <c r="N108" s="83"/>
      <c r="O108" s="86"/>
      <c r="P108" s="84"/>
      <c r="Q108" s="84"/>
      <c r="R108" s="83"/>
      <c r="S108" s="86"/>
      <c r="T108" s="84"/>
      <c r="U108" s="84"/>
      <c r="V108" s="83"/>
    </row>
    <row r="109" spans="1:22" x14ac:dyDescent="0.2">
      <c r="A109" s="81">
        <v>101</v>
      </c>
      <c r="B109" s="31" t="s">
        <v>127</v>
      </c>
      <c r="C109" s="11">
        <f t="shared" si="20"/>
        <v>0</v>
      </c>
      <c r="D109" s="84">
        <f t="shared" si="20"/>
        <v>0</v>
      </c>
      <c r="E109" s="84"/>
      <c r="F109" s="85"/>
      <c r="G109" s="86">
        <f t="shared" si="24"/>
        <v>0</v>
      </c>
      <c r="H109" s="84"/>
      <c r="I109" s="84"/>
      <c r="J109" s="83"/>
      <c r="K109" s="86"/>
      <c r="L109" s="84"/>
      <c r="M109" s="84"/>
      <c r="N109" s="83"/>
      <c r="O109" s="86"/>
      <c r="P109" s="84"/>
      <c r="Q109" s="84"/>
      <c r="R109" s="83"/>
      <c r="S109" s="86"/>
      <c r="T109" s="84"/>
      <c r="U109" s="84"/>
      <c r="V109" s="83"/>
    </row>
    <row r="110" spans="1:22" x14ac:dyDescent="0.2">
      <c r="A110" s="81">
        <v>102</v>
      </c>
      <c r="B110" s="31" t="s">
        <v>128</v>
      </c>
      <c r="C110" s="11">
        <f t="shared" si="20"/>
        <v>0</v>
      </c>
      <c r="D110" s="84">
        <f t="shared" si="20"/>
        <v>0</v>
      </c>
      <c r="E110" s="84"/>
      <c r="F110" s="85"/>
      <c r="G110" s="86">
        <f t="shared" si="24"/>
        <v>0</v>
      </c>
      <c r="H110" s="84"/>
      <c r="I110" s="84"/>
      <c r="J110" s="83"/>
      <c r="K110" s="86"/>
      <c r="L110" s="84"/>
      <c r="M110" s="84"/>
      <c r="N110" s="83"/>
      <c r="O110" s="86"/>
      <c r="P110" s="84"/>
      <c r="Q110" s="84"/>
      <c r="R110" s="83"/>
      <c r="S110" s="86"/>
      <c r="T110" s="84"/>
      <c r="U110" s="84"/>
      <c r="V110" s="83"/>
    </row>
    <row r="111" spans="1:22" x14ac:dyDescent="0.2">
      <c r="A111" s="81">
        <v>103</v>
      </c>
      <c r="B111" s="16" t="s">
        <v>2</v>
      </c>
      <c r="C111" s="29">
        <f t="shared" si="20"/>
        <v>0</v>
      </c>
      <c r="D111" s="123">
        <f t="shared" si="20"/>
        <v>0</v>
      </c>
      <c r="E111" s="18">
        <f t="shared" si="20"/>
        <v>0</v>
      </c>
      <c r="F111" s="19">
        <f t="shared" si="20"/>
        <v>0</v>
      </c>
      <c r="G111" s="20">
        <f t="shared" si="24"/>
        <v>0</v>
      </c>
      <c r="H111" s="18"/>
      <c r="I111" s="18"/>
      <c r="J111" s="21"/>
      <c r="K111" s="86"/>
      <c r="L111" s="84"/>
      <c r="M111" s="84"/>
      <c r="N111" s="83"/>
      <c r="O111" s="86"/>
      <c r="P111" s="84"/>
      <c r="Q111" s="84"/>
      <c r="R111" s="83"/>
      <c r="S111" s="29">
        <f>T111+V111</f>
        <v>0</v>
      </c>
      <c r="T111" s="123"/>
      <c r="U111" s="18"/>
      <c r="V111" s="21"/>
    </row>
    <row r="112" spans="1:22" x14ac:dyDescent="0.2">
      <c r="A112" s="81">
        <v>104</v>
      </c>
      <c r="B112" s="31" t="s">
        <v>129</v>
      </c>
      <c r="C112" s="124">
        <f t="shared" si="20"/>
        <v>0</v>
      </c>
      <c r="D112" s="125">
        <f t="shared" si="20"/>
        <v>0</v>
      </c>
      <c r="E112" s="14"/>
      <c r="F112" s="22"/>
      <c r="G112" s="11">
        <f t="shared" si="24"/>
        <v>0</v>
      </c>
      <c r="H112" s="14"/>
      <c r="I112" s="18"/>
      <c r="J112" s="21"/>
      <c r="K112" s="86"/>
      <c r="L112" s="84"/>
      <c r="M112" s="84"/>
      <c r="N112" s="83"/>
      <c r="O112" s="86"/>
      <c r="P112" s="84"/>
      <c r="Q112" s="84"/>
      <c r="R112" s="83"/>
      <c r="S112" s="29"/>
      <c r="T112" s="123"/>
      <c r="U112" s="18"/>
      <c r="V112" s="21"/>
    </row>
    <row r="113" spans="1:22" x14ac:dyDescent="0.2">
      <c r="A113" s="81">
        <v>105</v>
      </c>
      <c r="B113" s="31" t="s">
        <v>130</v>
      </c>
      <c r="C113" s="124">
        <f t="shared" si="20"/>
        <v>0</v>
      </c>
      <c r="D113" s="125">
        <f t="shared" si="20"/>
        <v>0</v>
      </c>
      <c r="E113" s="14"/>
      <c r="F113" s="22"/>
      <c r="G113" s="11">
        <f t="shared" si="24"/>
        <v>0</v>
      </c>
      <c r="H113" s="14"/>
      <c r="I113" s="18"/>
      <c r="J113" s="21"/>
      <c r="K113" s="86"/>
      <c r="L113" s="84"/>
      <c r="M113" s="84"/>
      <c r="N113" s="83"/>
      <c r="O113" s="86"/>
      <c r="P113" s="84"/>
      <c r="Q113" s="84"/>
      <c r="R113" s="83"/>
      <c r="S113" s="29"/>
      <c r="T113" s="123"/>
      <c r="U113" s="18"/>
      <c r="V113" s="21"/>
    </row>
    <row r="114" spans="1:22" x14ac:dyDescent="0.2">
      <c r="A114" s="81">
        <v>106</v>
      </c>
      <c r="B114" s="16" t="s">
        <v>3</v>
      </c>
      <c r="C114" s="29">
        <f t="shared" si="20"/>
        <v>0</v>
      </c>
      <c r="D114" s="123">
        <f t="shared" si="20"/>
        <v>0</v>
      </c>
      <c r="E114" s="18">
        <f t="shared" si="20"/>
        <v>0</v>
      </c>
      <c r="F114" s="19">
        <f t="shared" si="20"/>
        <v>0</v>
      </c>
      <c r="G114" s="20">
        <f t="shared" si="24"/>
        <v>0</v>
      </c>
      <c r="H114" s="18"/>
      <c r="I114" s="18"/>
      <c r="J114" s="83"/>
      <c r="K114" s="86"/>
      <c r="L114" s="84"/>
      <c r="M114" s="84"/>
      <c r="N114" s="83"/>
      <c r="O114" s="86"/>
      <c r="P114" s="84"/>
      <c r="Q114" s="84"/>
      <c r="R114" s="83"/>
      <c r="S114" s="29">
        <f>T114+V114</f>
        <v>0</v>
      </c>
      <c r="T114" s="123"/>
      <c r="U114" s="18"/>
      <c r="V114" s="21"/>
    </row>
    <row r="115" spans="1:22" x14ac:dyDescent="0.2">
      <c r="A115" s="81">
        <v>107</v>
      </c>
      <c r="B115" s="126" t="s">
        <v>52</v>
      </c>
      <c r="C115" s="11">
        <f t="shared" si="20"/>
        <v>0</v>
      </c>
      <c r="D115" s="14">
        <f t="shared" si="20"/>
        <v>0</v>
      </c>
      <c r="E115" s="14"/>
      <c r="F115" s="22"/>
      <c r="G115" s="11">
        <f t="shared" si="24"/>
        <v>0</v>
      </c>
      <c r="H115" s="14"/>
      <c r="I115" s="18"/>
      <c r="J115" s="83"/>
      <c r="K115" s="86"/>
      <c r="L115" s="84"/>
      <c r="M115" s="84"/>
      <c r="N115" s="83"/>
      <c r="O115" s="86"/>
      <c r="P115" s="84"/>
      <c r="Q115" s="84"/>
      <c r="R115" s="83"/>
      <c r="S115" s="20"/>
      <c r="T115" s="18"/>
      <c r="U115" s="18"/>
      <c r="V115" s="21"/>
    </row>
    <row r="116" spans="1:22" x14ac:dyDescent="0.2">
      <c r="A116" s="81">
        <v>108</v>
      </c>
      <c r="B116" s="126" t="s">
        <v>53</v>
      </c>
      <c r="C116" s="11">
        <f t="shared" si="20"/>
        <v>0</v>
      </c>
      <c r="D116" s="14">
        <f t="shared" si="20"/>
        <v>0</v>
      </c>
      <c r="E116" s="14"/>
      <c r="F116" s="22"/>
      <c r="G116" s="11">
        <f t="shared" si="24"/>
        <v>0</v>
      </c>
      <c r="H116" s="14"/>
      <c r="I116" s="18"/>
      <c r="J116" s="83"/>
      <c r="K116" s="86"/>
      <c r="L116" s="84"/>
      <c r="M116" s="84"/>
      <c r="N116" s="83"/>
      <c r="O116" s="86"/>
      <c r="P116" s="84"/>
      <c r="Q116" s="84"/>
      <c r="R116" s="83"/>
      <c r="S116" s="20"/>
      <c r="T116" s="18"/>
      <c r="U116" s="18"/>
      <c r="V116" s="21"/>
    </row>
    <row r="117" spans="1:22" x14ac:dyDescent="0.2">
      <c r="A117" s="81">
        <v>109</v>
      </c>
      <c r="B117" s="16" t="s">
        <v>131</v>
      </c>
      <c r="C117" s="20">
        <f t="shared" si="20"/>
        <v>0</v>
      </c>
      <c r="D117" s="18">
        <f t="shared" si="20"/>
        <v>0</v>
      </c>
      <c r="E117" s="18">
        <f t="shared" si="20"/>
        <v>0</v>
      </c>
      <c r="F117" s="19"/>
      <c r="G117" s="20">
        <f t="shared" si="24"/>
        <v>0</v>
      </c>
      <c r="H117" s="18"/>
      <c r="I117" s="18"/>
      <c r="J117" s="21"/>
      <c r="K117" s="86"/>
      <c r="L117" s="84"/>
      <c r="M117" s="84"/>
      <c r="N117" s="83"/>
      <c r="O117" s="86"/>
      <c r="P117" s="84"/>
      <c r="Q117" s="84"/>
      <c r="R117" s="83"/>
      <c r="S117" s="20">
        <f>T117+V117</f>
        <v>0</v>
      </c>
      <c r="T117" s="18"/>
      <c r="U117" s="18"/>
      <c r="V117" s="21"/>
    </row>
    <row r="118" spans="1:22" x14ac:dyDescent="0.2">
      <c r="A118" s="81">
        <v>110</v>
      </c>
      <c r="B118" s="45" t="s">
        <v>4</v>
      </c>
      <c r="C118" s="20">
        <f t="shared" si="20"/>
        <v>0</v>
      </c>
      <c r="D118" s="18">
        <f t="shared" si="20"/>
        <v>0</v>
      </c>
      <c r="E118" s="18"/>
      <c r="F118" s="19"/>
      <c r="G118" s="20">
        <f t="shared" si="24"/>
        <v>0</v>
      </c>
      <c r="H118" s="18"/>
      <c r="I118" s="18"/>
      <c r="J118" s="21"/>
      <c r="K118" s="86"/>
      <c r="L118" s="84"/>
      <c r="M118" s="84"/>
      <c r="N118" s="83"/>
      <c r="O118" s="86"/>
      <c r="P118" s="84"/>
      <c r="Q118" s="84"/>
      <c r="R118" s="83"/>
      <c r="S118" s="20"/>
      <c r="T118" s="18"/>
      <c r="U118" s="18"/>
      <c r="V118" s="21"/>
    </row>
    <row r="119" spans="1:22" x14ac:dyDescent="0.2">
      <c r="A119" s="81">
        <v>111</v>
      </c>
      <c r="B119" s="127" t="s">
        <v>132</v>
      </c>
      <c r="C119" s="11">
        <f t="shared" si="20"/>
        <v>0</v>
      </c>
      <c r="D119" s="14">
        <f t="shared" si="20"/>
        <v>0</v>
      </c>
      <c r="E119" s="14"/>
      <c r="F119" s="22"/>
      <c r="G119" s="11">
        <f t="shared" si="24"/>
        <v>0</v>
      </c>
      <c r="H119" s="14"/>
      <c r="I119" s="18"/>
      <c r="J119" s="21"/>
      <c r="K119" s="86"/>
      <c r="L119" s="84"/>
      <c r="M119" s="84"/>
      <c r="N119" s="83"/>
      <c r="O119" s="86"/>
      <c r="P119" s="84"/>
      <c r="Q119" s="84"/>
      <c r="R119" s="83"/>
      <c r="S119" s="20"/>
      <c r="T119" s="18"/>
      <c r="U119" s="18"/>
      <c r="V119" s="21"/>
    </row>
    <row r="120" spans="1:22" x14ac:dyDescent="0.2">
      <c r="A120" s="81">
        <v>112</v>
      </c>
      <c r="B120" s="127" t="s">
        <v>55</v>
      </c>
      <c r="C120" s="11">
        <f t="shared" si="20"/>
        <v>0</v>
      </c>
      <c r="D120" s="14">
        <f t="shared" si="20"/>
        <v>0</v>
      </c>
      <c r="E120" s="14"/>
      <c r="F120" s="22"/>
      <c r="G120" s="11">
        <f t="shared" si="24"/>
        <v>0</v>
      </c>
      <c r="H120" s="14"/>
      <c r="I120" s="18"/>
      <c r="J120" s="21"/>
      <c r="K120" s="86"/>
      <c r="L120" s="84"/>
      <c r="M120" s="84"/>
      <c r="N120" s="83"/>
      <c r="O120" s="86"/>
      <c r="P120" s="84"/>
      <c r="Q120" s="84"/>
      <c r="R120" s="83"/>
      <c r="S120" s="20"/>
      <c r="T120" s="18"/>
      <c r="U120" s="18"/>
      <c r="V120" s="21"/>
    </row>
    <row r="121" spans="1:22" ht="25.5" x14ac:dyDescent="0.2">
      <c r="A121" s="81">
        <v>113</v>
      </c>
      <c r="B121" s="128" t="s">
        <v>56</v>
      </c>
      <c r="C121" s="11">
        <f t="shared" si="20"/>
        <v>0</v>
      </c>
      <c r="D121" s="14">
        <f t="shared" si="20"/>
        <v>0</v>
      </c>
      <c r="E121" s="14"/>
      <c r="F121" s="22"/>
      <c r="G121" s="11">
        <f t="shared" si="24"/>
        <v>0</v>
      </c>
      <c r="H121" s="14"/>
      <c r="I121" s="18"/>
      <c r="J121" s="21"/>
      <c r="K121" s="86"/>
      <c r="L121" s="84"/>
      <c r="M121" s="84"/>
      <c r="N121" s="83"/>
      <c r="O121" s="86"/>
      <c r="P121" s="84"/>
      <c r="Q121" s="84"/>
      <c r="R121" s="83"/>
      <c r="S121" s="20"/>
      <c r="T121" s="18"/>
      <c r="U121" s="18"/>
      <c r="V121" s="21"/>
    </row>
    <row r="122" spans="1:22" ht="25.5" x14ac:dyDescent="0.2">
      <c r="A122" s="81">
        <v>114</v>
      </c>
      <c r="B122" s="25" t="s">
        <v>30</v>
      </c>
      <c r="C122" s="20">
        <f t="shared" si="20"/>
        <v>0</v>
      </c>
      <c r="D122" s="18">
        <f t="shared" si="20"/>
        <v>0</v>
      </c>
      <c r="E122" s="18">
        <f t="shared" si="20"/>
        <v>0</v>
      </c>
      <c r="F122" s="19"/>
      <c r="G122" s="20">
        <f t="shared" si="24"/>
        <v>0</v>
      </c>
      <c r="H122" s="18"/>
      <c r="I122" s="18"/>
      <c r="J122" s="21"/>
      <c r="K122" s="86"/>
      <c r="L122" s="84"/>
      <c r="M122" s="84"/>
      <c r="N122" s="83"/>
      <c r="O122" s="86"/>
      <c r="P122" s="84"/>
      <c r="Q122" s="84"/>
      <c r="R122" s="83"/>
      <c r="S122" s="20">
        <f>T122+V122</f>
        <v>0</v>
      </c>
      <c r="T122" s="18"/>
      <c r="U122" s="18"/>
      <c r="V122" s="21"/>
    </row>
    <row r="123" spans="1:22" x14ac:dyDescent="0.2">
      <c r="A123" s="81">
        <v>115</v>
      </c>
      <c r="B123" s="16" t="s">
        <v>6</v>
      </c>
      <c r="C123" s="20">
        <f t="shared" si="20"/>
        <v>0</v>
      </c>
      <c r="D123" s="18">
        <f t="shared" si="20"/>
        <v>0</v>
      </c>
      <c r="E123" s="18">
        <f t="shared" si="20"/>
        <v>0</v>
      </c>
      <c r="F123" s="19"/>
      <c r="G123" s="20">
        <f t="shared" si="24"/>
        <v>0</v>
      </c>
      <c r="H123" s="18"/>
      <c r="I123" s="18"/>
      <c r="J123" s="23"/>
      <c r="K123" s="86"/>
      <c r="L123" s="84"/>
      <c r="M123" s="84"/>
      <c r="N123" s="83"/>
      <c r="O123" s="86"/>
      <c r="P123" s="84"/>
      <c r="Q123" s="84"/>
      <c r="R123" s="83"/>
      <c r="S123" s="20">
        <f t="shared" ref="S123:S131" si="25">T123+V123</f>
        <v>0</v>
      </c>
      <c r="T123" s="18"/>
      <c r="U123" s="14"/>
      <c r="V123" s="23"/>
    </row>
    <row r="124" spans="1:22" x14ac:dyDescent="0.2">
      <c r="A124" s="81">
        <f t="shared" si="19"/>
        <v>116</v>
      </c>
      <c r="B124" s="16" t="s">
        <v>7</v>
      </c>
      <c r="C124" s="20">
        <f t="shared" si="20"/>
        <v>0</v>
      </c>
      <c r="D124" s="18">
        <f t="shared" si="20"/>
        <v>0</v>
      </c>
      <c r="E124" s="18">
        <f t="shared" si="20"/>
        <v>0</v>
      </c>
      <c r="F124" s="19"/>
      <c r="G124" s="20">
        <f t="shared" si="24"/>
        <v>0</v>
      </c>
      <c r="H124" s="18"/>
      <c r="I124" s="18"/>
      <c r="J124" s="23"/>
      <c r="K124" s="86"/>
      <c r="L124" s="84"/>
      <c r="M124" s="84"/>
      <c r="N124" s="83"/>
      <c r="O124" s="86"/>
      <c r="P124" s="84"/>
      <c r="Q124" s="84"/>
      <c r="R124" s="83"/>
      <c r="S124" s="20">
        <f t="shared" si="25"/>
        <v>0</v>
      </c>
      <c r="T124" s="18"/>
      <c r="U124" s="14"/>
      <c r="V124" s="23"/>
    </row>
    <row r="125" spans="1:22" x14ac:dyDescent="0.2">
      <c r="A125" s="81">
        <f t="shared" si="19"/>
        <v>117</v>
      </c>
      <c r="B125" s="16" t="s">
        <v>8</v>
      </c>
      <c r="C125" s="20">
        <f t="shared" si="20"/>
        <v>0</v>
      </c>
      <c r="D125" s="18">
        <f t="shared" si="20"/>
        <v>0</v>
      </c>
      <c r="E125" s="18">
        <f t="shared" si="20"/>
        <v>0</v>
      </c>
      <c r="F125" s="19"/>
      <c r="G125" s="20">
        <f t="shared" si="24"/>
        <v>0</v>
      </c>
      <c r="H125" s="18"/>
      <c r="I125" s="18"/>
      <c r="J125" s="21"/>
      <c r="K125" s="86"/>
      <c r="L125" s="84"/>
      <c r="M125" s="84"/>
      <c r="N125" s="83"/>
      <c r="O125" s="86"/>
      <c r="P125" s="84"/>
      <c r="Q125" s="84"/>
      <c r="R125" s="83"/>
      <c r="S125" s="20">
        <f t="shared" si="25"/>
        <v>0</v>
      </c>
      <c r="T125" s="18"/>
      <c r="U125" s="14"/>
      <c r="V125" s="23"/>
    </row>
    <row r="126" spans="1:22" x14ac:dyDescent="0.2">
      <c r="A126" s="81">
        <f t="shared" si="19"/>
        <v>118</v>
      </c>
      <c r="B126" s="16" t="s">
        <v>9</v>
      </c>
      <c r="C126" s="20">
        <f t="shared" si="20"/>
        <v>0</v>
      </c>
      <c r="D126" s="18">
        <f t="shared" si="20"/>
        <v>0</v>
      </c>
      <c r="E126" s="18">
        <f t="shared" si="20"/>
        <v>0</v>
      </c>
      <c r="F126" s="19"/>
      <c r="G126" s="20">
        <f t="shared" si="24"/>
        <v>0</v>
      </c>
      <c r="H126" s="18"/>
      <c r="I126" s="18"/>
      <c r="J126" s="23"/>
      <c r="K126" s="86"/>
      <c r="L126" s="84"/>
      <c r="M126" s="84"/>
      <c r="N126" s="83"/>
      <c r="O126" s="86"/>
      <c r="P126" s="84"/>
      <c r="Q126" s="84"/>
      <c r="R126" s="83"/>
      <c r="S126" s="20"/>
      <c r="T126" s="18"/>
      <c r="U126" s="14"/>
      <c r="V126" s="23"/>
    </row>
    <row r="127" spans="1:22" x14ac:dyDescent="0.2">
      <c r="A127" s="81">
        <f t="shared" si="19"/>
        <v>119</v>
      </c>
      <c r="B127" s="16" t="s">
        <v>10</v>
      </c>
      <c r="C127" s="20">
        <f t="shared" si="20"/>
        <v>0</v>
      </c>
      <c r="D127" s="18">
        <f t="shared" si="20"/>
        <v>0</v>
      </c>
      <c r="E127" s="18">
        <f t="shared" si="20"/>
        <v>0</v>
      </c>
      <c r="F127" s="19"/>
      <c r="G127" s="20">
        <f t="shared" si="24"/>
        <v>0</v>
      </c>
      <c r="H127" s="18"/>
      <c r="I127" s="18"/>
      <c r="J127" s="23"/>
      <c r="K127" s="86"/>
      <c r="L127" s="84"/>
      <c r="M127" s="84"/>
      <c r="N127" s="83"/>
      <c r="O127" s="86"/>
      <c r="P127" s="84"/>
      <c r="Q127" s="84"/>
      <c r="R127" s="83"/>
      <c r="S127" s="20">
        <f t="shared" si="25"/>
        <v>0</v>
      </c>
      <c r="T127" s="18"/>
      <c r="U127" s="18"/>
      <c r="V127" s="23"/>
    </row>
    <row r="128" spans="1:22" x14ac:dyDescent="0.2">
      <c r="A128" s="81">
        <f t="shared" si="19"/>
        <v>120</v>
      </c>
      <c r="B128" s="16" t="s">
        <v>11</v>
      </c>
      <c r="C128" s="20">
        <f t="shared" si="20"/>
        <v>0</v>
      </c>
      <c r="D128" s="18">
        <f t="shared" si="20"/>
        <v>0</v>
      </c>
      <c r="E128" s="18">
        <f t="shared" si="20"/>
        <v>0</v>
      </c>
      <c r="F128" s="19"/>
      <c r="G128" s="20">
        <f t="shared" si="24"/>
        <v>0</v>
      </c>
      <c r="H128" s="18"/>
      <c r="I128" s="18"/>
      <c r="J128" s="23"/>
      <c r="K128" s="86"/>
      <c r="L128" s="84"/>
      <c r="M128" s="84"/>
      <c r="N128" s="83"/>
      <c r="O128" s="86"/>
      <c r="P128" s="84"/>
      <c r="Q128" s="84"/>
      <c r="R128" s="83"/>
      <c r="S128" s="20">
        <f t="shared" si="25"/>
        <v>0</v>
      </c>
      <c r="T128" s="18"/>
      <c r="U128" s="14"/>
      <c r="V128" s="23"/>
    </row>
    <row r="129" spans="1:22" x14ac:dyDescent="0.2">
      <c r="A129" s="81">
        <f t="shared" si="19"/>
        <v>121</v>
      </c>
      <c r="B129" s="16" t="s">
        <v>12</v>
      </c>
      <c r="C129" s="20">
        <f t="shared" si="20"/>
        <v>0</v>
      </c>
      <c r="D129" s="18">
        <f t="shared" si="20"/>
        <v>0</v>
      </c>
      <c r="E129" s="18">
        <f t="shared" si="20"/>
        <v>0</v>
      </c>
      <c r="F129" s="19"/>
      <c r="G129" s="20">
        <f t="shared" si="24"/>
        <v>0</v>
      </c>
      <c r="H129" s="18"/>
      <c r="I129" s="18"/>
      <c r="J129" s="23"/>
      <c r="K129" s="86"/>
      <c r="L129" s="84"/>
      <c r="M129" s="84"/>
      <c r="N129" s="83"/>
      <c r="O129" s="86"/>
      <c r="P129" s="84"/>
      <c r="Q129" s="84"/>
      <c r="R129" s="83"/>
      <c r="S129" s="20"/>
      <c r="T129" s="18"/>
      <c r="U129" s="14"/>
      <c r="V129" s="23"/>
    </row>
    <row r="130" spans="1:22" x14ac:dyDescent="0.2">
      <c r="A130" s="81">
        <f t="shared" si="19"/>
        <v>122</v>
      </c>
      <c r="B130" s="16" t="s">
        <v>13</v>
      </c>
      <c r="C130" s="20">
        <f t="shared" si="20"/>
        <v>0</v>
      </c>
      <c r="D130" s="18">
        <f t="shared" si="20"/>
        <v>0</v>
      </c>
      <c r="E130" s="18"/>
      <c r="F130" s="19"/>
      <c r="G130" s="20">
        <f t="shared" si="24"/>
        <v>0</v>
      </c>
      <c r="H130" s="18"/>
      <c r="I130" s="18"/>
      <c r="J130" s="23"/>
      <c r="K130" s="86"/>
      <c r="L130" s="84"/>
      <c r="M130" s="84"/>
      <c r="N130" s="83"/>
      <c r="O130" s="86"/>
      <c r="P130" s="84"/>
      <c r="Q130" s="84"/>
      <c r="R130" s="83"/>
      <c r="S130" s="20"/>
      <c r="T130" s="18"/>
      <c r="U130" s="14"/>
      <c r="V130" s="23"/>
    </row>
    <row r="131" spans="1:22" x14ac:dyDescent="0.2">
      <c r="A131" s="81">
        <f t="shared" si="19"/>
        <v>123</v>
      </c>
      <c r="B131" s="16" t="s">
        <v>25</v>
      </c>
      <c r="C131" s="20">
        <f t="shared" si="20"/>
        <v>0</v>
      </c>
      <c r="D131" s="18">
        <f t="shared" si="20"/>
        <v>0</v>
      </c>
      <c r="E131" s="18">
        <f t="shared" si="20"/>
        <v>0</v>
      </c>
      <c r="F131" s="19"/>
      <c r="G131" s="20">
        <f t="shared" si="24"/>
        <v>0</v>
      </c>
      <c r="H131" s="18"/>
      <c r="I131" s="18"/>
      <c r="J131" s="23"/>
      <c r="K131" s="86"/>
      <c r="L131" s="84"/>
      <c r="M131" s="84"/>
      <c r="N131" s="83"/>
      <c r="O131" s="86"/>
      <c r="P131" s="84"/>
      <c r="Q131" s="84"/>
      <c r="R131" s="83"/>
      <c r="S131" s="20">
        <f t="shared" si="25"/>
        <v>0</v>
      </c>
      <c r="T131" s="18"/>
      <c r="U131" s="14"/>
      <c r="V131" s="23"/>
    </row>
    <row r="132" spans="1:22" x14ac:dyDescent="0.2">
      <c r="A132" s="81">
        <f t="shared" si="19"/>
        <v>124</v>
      </c>
      <c r="B132" s="16" t="s">
        <v>14</v>
      </c>
      <c r="C132" s="20">
        <f t="shared" si="20"/>
        <v>0</v>
      </c>
      <c r="D132" s="18">
        <f t="shared" si="20"/>
        <v>0</v>
      </c>
      <c r="E132" s="18"/>
      <c r="F132" s="19"/>
      <c r="G132" s="26">
        <f t="shared" si="24"/>
        <v>0</v>
      </c>
      <c r="H132" s="18"/>
      <c r="I132" s="18"/>
      <c r="J132" s="23"/>
      <c r="K132" s="86"/>
      <c r="L132" s="84"/>
      <c r="M132" s="84"/>
      <c r="N132" s="83"/>
      <c r="O132" s="86"/>
      <c r="P132" s="84"/>
      <c r="Q132" s="84"/>
      <c r="R132" s="83"/>
      <c r="S132" s="20"/>
      <c r="T132" s="14"/>
      <c r="U132" s="14"/>
      <c r="V132" s="23"/>
    </row>
    <row r="133" spans="1:22" x14ac:dyDescent="0.2">
      <c r="A133" s="81">
        <f t="shared" si="19"/>
        <v>125</v>
      </c>
      <c r="B133" s="16" t="s">
        <v>133</v>
      </c>
      <c r="C133" s="20">
        <f t="shared" si="20"/>
        <v>0</v>
      </c>
      <c r="D133" s="18">
        <f t="shared" si="20"/>
        <v>0</v>
      </c>
      <c r="E133" s="18"/>
      <c r="F133" s="19"/>
      <c r="G133" s="26">
        <f>G134</f>
        <v>0</v>
      </c>
      <c r="H133" s="18"/>
      <c r="I133" s="18"/>
      <c r="J133" s="88"/>
      <c r="K133" s="93"/>
      <c r="L133" s="84"/>
      <c r="M133" s="84"/>
      <c r="N133" s="88"/>
      <c r="O133" s="93"/>
      <c r="P133" s="84"/>
      <c r="Q133" s="84"/>
      <c r="R133" s="88"/>
      <c r="S133" s="93"/>
      <c r="T133" s="84"/>
      <c r="U133" s="84"/>
      <c r="V133" s="88"/>
    </row>
    <row r="134" spans="1:22" x14ac:dyDescent="0.2">
      <c r="A134" s="81">
        <f t="shared" si="19"/>
        <v>126</v>
      </c>
      <c r="B134" s="16" t="s">
        <v>134</v>
      </c>
      <c r="C134" s="11">
        <f t="shared" si="20"/>
        <v>0</v>
      </c>
      <c r="D134" s="14">
        <f t="shared" si="20"/>
        <v>0</v>
      </c>
      <c r="E134" s="18"/>
      <c r="F134" s="19"/>
      <c r="G134" s="93">
        <f t="shared" si="24"/>
        <v>0</v>
      </c>
      <c r="H134" s="14"/>
      <c r="I134" s="18"/>
      <c r="J134" s="88"/>
      <c r="K134" s="93"/>
      <c r="L134" s="84"/>
      <c r="M134" s="84"/>
      <c r="N134" s="88"/>
      <c r="O134" s="93"/>
      <c r="P134" s="84"/>
      <c r="Q134" s="84"/>
      <c r="R134" s="88"/>
      <c r="S134" s="26"/>
      <c r="T134" s="18"/>
      <c r="U134" s="18"/>
      <c r="V134" s="27"/>
    </row>
    <row r="135" spans="1:22" x14ac:dyDescent="0.2">
      <c r="A135" s="81">
        <f t="shared" si="19"/>
        <v>127</v>
      </c>
      <c r="B135" s="16" t="s">
        <v>98</v>
      </c>
      <c r="C135" s="20">
        <f t="shared" si="20"/>
        <v>0</v>
      </c>
      <c r="D135" s="18">
        <f t="shared" si="20"/>
        <v>0</v>
      </c>
      <c r="E135" s="18"/>
      <c r="F135" s="19"/>
      <c r="G135" s="26">
        <f>G136+G137</f>
        <v>0</v>
      </c>
      <c r="H135" s="18"/>
      <c r="I135" s="84"/>
      <c r="J135" s="88"/>
      <c r="K135" s="93"/>
      <c r="L135" s="84"/>
      <c r="M135" s="84"/>
      <c r="N135" s="88"/>
      <c r="O135" s="93"/>
      <c r="P135" s="84"/>
      <c r="Q135" s="84"/>
      <c r="R135" s="88"/>
      <c r="S135" s="93"/>
      <c r="T135" s="84"/>
      <c r="U135" s="84"/>
      <c r="V135" s="88"/>
    </row>
    <row r="136" spans="1:22" x14ac:dyDescent="0.2">
      <c r="A136" s="81">
        <f t="shared" si="19"/>
        <v>128</v>
      </c>
      <c r="B136" s="31" t="s">
        <v>135</v>
      </c>
      <c r="C136" s="11">
        <f t="shared" si="20"/>
        <v>0</v>
      </c>
      <c r="D136" s="14">
        <f t="shared" si="20"/>
        <v>0</v>
      </c>
      <c r="E136" s="18"/>
      <c r="F136" s="19"/>
      <c r="G136" s="86">
        <f t="shared" si="24"/>
        <v>0</v>
      </c>
      <c r="H136" s="14"/>
      <c r="I136" s="18"/>
      <c r="J136" s="83"/>
      <c r="K136" s="86"/>
      <c r="L136" s="84"/>
      <c r="M136" s="84"/>
      <c r="N136" s="83"/>
      <c r="O136" s="86"/>
      <c r="P136" s="84"/>
      <c r="Q136" s="84"/>
      <c r="R136" s="83"/>
      <c r="S136" s="20"/>
      <c r="T136" s="18"/>
      <c r="U136" s="18"/>
      <c r="V136" s="21"/>
    </row>
    <row r="137" spans="1:22" x14ac:dyDescent="0.2">
      <c r="A137" s="81">
        <f t="shared" si="19"/>
        <v>129</v>
      </c>
      <c r="B137" s="129" t="s">
        <v>136</v>
      </c>
      <c r="C137" s="11">
        <f t="shared" si="20"/>
        <v>0</v>
      </c>
      <c r="D137" s="14">
        <f t="shared" si="20"/>
        <v>0</v>
      </c>
      <c r="E137" s="18"/>
      <c r="F137" s="19"/>
      <c r="G137" s="86">
        <f t="shared" si="24"/>
        <v>0</v>
      </c>
      <c r="H137" s="14"/>
      <c r="I137" s="18"/>
      <c r="J137" s="83"/>
      <c r="K137" s="86"/>
      <c r="L137" s="84"/>
      <c r="M137" s="84"/>
      <c r="N137" s="83"/>
      <c r="O137" s="86"/>
      <c r="P137" s="84"/>
      <c r="Q137" s="84"/>
      <c r="R137" s="83"/>
      <c r="S137" s="20"/>
      <c r="T137" s="18"/>
      <c r="U137" s="18"/>
      <c r="V137" s="21"/>
    </row>
    <row r="138" spans="1:22" x14ac:dyDescent="0.2">
      <c r="A138" s="81">
        <v>130</v>
      </c>
      <c r="B138" s="16" t="s">
        <v>71</v>
      </c>
      <c r="C138" s="20">
        <f>G138+K138+O138+S138</f>
        <v>37.466999999999999</v>
      </c>
      <c r="D138" s="18">
        <f>H138+L138+P138+T138</f>
        <v>37.466999999999999</v>
      </c>
      <c r="E138" s="18">
        <f t="shared" si="20"/>
        <v>18.872</v>
      </c>
      <c r="F138" s="19"/>
      <c r="G138" s="20">
        <f>+H138</f>
        <v>33.466999999999999</v>
      </c>
      <c r="H138" s="18">
        <v>33.466999999999999</v>
      </c>
      <c r="I138" s="18">
        <v>18.872</v>
      </c>
      <c r="J138" s="83"/>
      <c r="K138" s="86"/>
      <c r="L138" s="84"/>
      <c r="M138" s="84"/>
      <c r="N138" s="83"/>
      <c r="O138" s="86"/>
      <c r="P138" s="84"/>
      <c r="Q138" s="84"/>
      <c r="R138" s="83"/>
      <c r="S138" s="20">
        <f>T138+V138</f>
        <v>4</v>
      </c>
      <c r="T138" s="18">
        <v>4</v>
      </c>
      <c r="U138" s="18"/>
      <c r="V138" s="21"/>
    </row>
    <row r="139" spans="1:22" ht="13.5" thickBot="1" x14ac:dyDescent="0.25">
      <c r="A139" s="110">
        <v>131</v>
      </c>
      <c r="B139" s="33" t="s">
        <v>115</v>
      </c>
      <c r="C139" s="37">
        <f>G139+K139+O139+S139</f>
        <v>27.847999999999999</v>
      </c>
      <c r="D139" s="35">
        <f>H139+L139+P139+T139</f>
        <v>27.847999999999999</v>
      </c>
      <c r="E139" s="35">
        <f>I139+M139+Q139+U139</f>
        <v>19.053999999999998</v>
      </c>
      <c r="F139" s="36"/>
      <c r="G139" s="48">
        <f>+H139</f>
        <v>27.448</v>
      </c>
      <c r="H139" s="47">
        <v>27.448</v>
      </c>
      <c r="I139" s="47">
        <v>19.053999999999998</v>
      </c>
      <c r="J139" s="113"/>
      <c r="K139" s="130"/>
      <c r="L139" s="131"/>
      <c r="M139" s="131"/>
      <c r="N139" s="132"/>
      <c r="O139" s="130"/>
      <c r="P139" s="131"/>
      <c r="Q139" s="131"/>
      <c r="R139" s="132"/>
      <c r="S139" s="20">
        <f>T139+V139</f>
        <v>0.4</v>
      </c>
      <c r="T139" s="35">
        <v>0.4</v>
      </c>
      <c r="U139" s="35"/>
      <c r="V139" s="38"/>
    </row>
    <row r="140" spans="1:22" ht="45.75" thickBot="1" x14ac:dyDescent="0.25">
      <c r="A140" s="61">
        <v>132</v>
      </c>
      <c r="B140" s="133" t="s">
        <v>137</v>
      </c>
      <c r="C140" s="63">
        <f t="shared" si="20"/>
        <v>0</v>
      </c>
      <c r="D140" s="51">
        <f t="shared" si="20"/>
        <v>0</v>
      </c>
      <c r="E140" s="51">
        <f t="shared" si="20"/>
        <v>0</v>
      </c>
      <c r="F140" s="54">
        <f t="shared" si="20"/>
        <v>0</v>
      </c>
      <c r="G140" s="63">
        <f>G141+SUM(G157:G168)+G170+G173</f>
        <v>0</v>
      </c>
      <c r="H140" s="53">
        <f>H141+SUM(H157:H168)+H170+H173</f>
        <v>0</v>
      </c>
      <c r="I140" s="51">
        <f>I141+SUM(I157:I168)+I170+I173</f>
        <v>0</v>
      </c>
      <c r="J140" s="56">
        <f>J141+SUM(J157:J168)+J170+J173</f>
        <v>0</v>
      </c>
      <c r="K140" s="64">
        <f>K141+SUM(K158:K168)+K173</f>
        <v>0</v>
      </c>
      <c r="L140" s="51">
        <f>L141+SUM(L158:L168)+L173</f>
        <v>0</v>
      </c>
      <c r="M140" s="51">
        <f>M141+SUM(M157:M168)+M170+M173</f>
        <v>0</v>
      </c>
      <c r="N140" s="56"/>
      <c r="O140" s="63"/>
      <c r="P140" s="51"/>
      <c r="Q140" s="51"/>
      <c r="R140" s="56"/>
      <c r="S140" s="63">
        <f>S141+SUM(S157:S168)+S170+S173</f>
        <v>0</v>
      </c>
      <c r="T140" s="51">
        <f>T157+T173</f>
        <v>0</v>
      </c>
      <c r="U140" s="51">
        <f>U157+U173</f>
        <v>0</v>
      </c>
      <c r="V140" s="56"/>
    </row>
    <row r="141" spans="1:22" x14ac:dyDescent="0.2">
      <c r="A141" s="66">
        <f t="shared" si="19"/>
        <v>133</v>
      </c>
      <c r="B141" s="80" t="s">
        <v>83</v>
      </c>
      <c r="C141" s="75">
        <f t="shared" si="20"/>
        <v>0</v>
      </c>
      <c r="D141" s="73">
        <f t="shared" si="20"/>
        <v>0</v>
      </c>
      <c r="E141" s="73"/>
      <c r="F141" s="76">
        <f t="shared" si="20"/>
        <v>0</v>
      </c>
      <c r="G141" s="73">
        <f>SUM(G142:G156)</f>
        <v>0</v>
      </c>
      <c r="H141" s="73">
        <f>SUM(H142:H156)</f>
        <v>0</v>
      </c>
      <c r="I141" s="73"/>
      <c r="J141" s="77">
        <f>SUM(J142:J156)</f>
        <v>0</v>
      </c>
      <c r="K141" s="78">
        <f>SUM(K142:K153)+K154</f>
        <v>0</v>
      </c>
      <c r="L141" s="73">
        <f>SUM(L142:L153)</f>
        <v>0</v>
      </c>
      <c r="M141" s="73">
        <f>SUM(M142:M153)</f>
        <v>0</v>
      </c>
      <c r="N141" s="103"/>
      <c r="O141" s="122"/>
      <c r="P141" s="107"/>
      <c r="Q141" s="107"/>
      <c r="R141" s="103"/>
      <c r="S141" s="122"/>
      <c r="T141" s="107"/>
      <c r="U141" s="107"/>
      <c r="V141" s="103"/>
    </row>
    <row r="142" spans="1:22" x14ac:dyDescent="0.2">
      <c r="A142" s="81">
        <f t="shared" si="19"/>
        <v>134</v>
      </c>
      <c r="B142" s="31" t="s">
        <v>138</v>
      </c>
      <c r="C142" s="11">
        <f t="shared" si="20"/>
        <v>0</v>
      </c>
      <c r="D142" s="84">
        <f t="shared" si="20"/>
        <v>0</v>
      </c>
      <c r="E142" s="18"/>
      <c r="F142" s="21"/>
      <c r="G142" s="90">
        <f t="shared" si="24"/>
        <v>0</v>
      </c>
      <c r="H142" s="84"/>
      <c r="I142" s="84"/>
      <c r="J142" s="85"/>
      <c r="K142" s="86"/>
      <c r="L142" s="84"/>
      <c r="M142" s="84"/>
      <c r="N142" s="83"/>
      <c r="O142" s="86"/>
      <c r="P142" s="84"/>
      <c r="Q142" s="84"/>
      <c r="R142" s="83"/>
      <c r="S142" s="86"/>
      <c r="T142" s="84"/>
      <c r="U142" s="84"/>
      <c r="V142" s="83"/>
    </row>
    <row r="143" spans="1:22" x14ac:dyDescent="0.2">
      <c r="A143" s="81">
        <f>+A142+1</f>
        <v>135</v>
      </c>
      <c r="B143" s="31" t="s">
        <v>139</v>
      </c>
      <c r="C143" s="11">
        <f t="shared" si="20"/>
        <v>0</v>
      </c>
      <c r="D143" s="84">
        <f t="shared" si="20"/>
        <v>0</v>
      </c>
      <c r="E143" s="18"/>
      <c r="F143" s="21"/>
      <c r="G143" s="90">
        <f t="shared" si="24"/>
        <v>0</v>
      </c>
      <c r="H143" s="84"/>
      <c r="I143" s="84"/>
      <c r="J143" s="85"/>
      <c r="K143" s="86"/>
      <c r="L143" s="84"/>
      <c r="M143" s="84"/>
      <c r="N143" s="83"/>
      <c r="O143" s="86"/>
      <c r="P143" s="84"/>
      <c r="Q143" s="84"/>
      <c r="R143" s="83"/>
      <c r="S143" s="86"/>
      <c r="T143" s="84"/>
      <c r="U143" s="84"/>
      <c r="V143" s="83"/>
    </row>
    <row r="144" spans="1:22" x14ac:dyDescent="0.2">
      <c r="A144" s="81">
        <f>+A143+1</f>
        <v>136</v>
      </c>
      <c r="B144" s="31" t="s">
        <v>140</v>
      </c>
      <c r="C144" s="11">
        <f t="shared" si="20"/>
        <v>0</v>
      </c>
      <c r="D144" s="84">
        <f t="shared" si="20"/>
        <v>0</v>
      </c>
      <c r="E144" s="18"/>
      <c r="F144" s="21"/>
      <c r="G144" s="90">
        <f t="shared" si="24"/>
        <v>0</v>
      </c>
      <c r="H144" s="84"/>
      <c r="I144" s="84"/>
      <c r="J144" s="85"/>
      <c r="K144" s="86"/>
      <c r="L144" s="84"/>
      <c r="M144" s="84"/>
      <c r="N144" s="83"/>
      <c r="O144" s="86"/>
      <c r="P144" s="84"/>
      <c r="Q144" s="84"/>
      <c r="R144" s="83"/>
      <c r="S144" s="86"/>
      <c r="T144" s="84"/>
      <c r="U144" s="84"/>
      <c r="V144" s="83"/>
    </row>
    <row r="145" spans="1:22" x14ac:dyDescent="0.2">
      <c r="A145" s="81">
        <v>137</v>
      </c>
      <c r="B145" s="31" t="s">
        <v>141</v>
      </c>
      <c r="C145" s="11">
        <f t="shared" si="20"/>
        <v>0</v>
      </c>
      <c r="D145" s="84">
        <f t="shared" si="20"/>
        <v>0</v>
      </c>
      <c r="E145" s="18"/>
      <c r="F145" s="21"/>
      <c r="G145" s="90">
        <f t="shared" si="24"/>
        <v>0</v>
      </c>
      <c r="H145" s="82"/>
      <c r="I145" s="84"/>
      <c r="J145" s="85"/>
      <c r="K145" s="86"/>
      <c r="L145" s="84"/>
      <c r="M145" s="84"/>
      <c r="N145" s="83"/>
      <c r="O145" s="86"/>
      <c r="P145" s="84"/>
      <c r="Q145" s="84"/>
      <c r="R145" s="83"/>
      <c r="S145" s="86"/>
      <c r="T145" s="84"/>
      <c r="U145" s="84"/>
      <c r="V145" s="83"/>
    </row>
    <row r="146" spans="1:22" x14ac:dyDescent="0.2">
      <c r="A146" s="81">
        <v>138</v>
      </c>
      <c r="B146" s="109" t="s">
        <v>142</v>
      </c>
      <c r="C146" s="11">
        <f t="shared" si="20"/>
        <v>0</v>
      </c>
      <c r="D146" s="84">
        <f t="shared" si="20"/>
        <v>0</v>
      </c>
      <c r="E146" s="18"/>
      <c r="F146" s="21"/>
      <c r="G146" s="90">
        <f t="shared" si="24"/>
        <v>0</v>
      </c>
      <c r="H146" s="84"/>
      <c r="I146" s="84"/>
      <c r="J146" s="85"/>
      <c r="K146" s="86"/>
      <c r="L146" s="84"/>
      <c r="M146" s="84"/>
      <c r="N146" s="83"/>
      <c r="O146" s="86"/>
      <c r="P146" s="84"/>
      <c r="Q146" s="84"/>
      <c r="R146" s="83"/>
      <c r="S146" s="86"/>
      <c r="T146" s="84"/>
      <c r="U146" s="84"/>
      <c r="V146" s="83"/>
    </row>
    <row r="147" spans="1:22" x14ac:dyDescent="0.2">
      <c r="A147" s="81">
        <f>+A146+1</f>
        <v>139</v>
      </c>
      <c r="B147" s="31" t="s">
        <v>143</v>
      </c>
      <c r="C147" s="11">
        <f t="shared" si="20"/>
        <v>0</v>
      </c>
      <c r="D147" s="84">
        <f t="shared" si="20"/>
        <v>0</v>
      </c>
      <c r="E147" s="18"/>
      <c r="F147" s="21"/>
      <c r="G147" s="90"/>
      <c r="H147" s="84"/>
      <c r="I147" s="84"/>
      <c r="J147" s="85"/>
      <c r="K147" s="86">
        <f>L147+N147</f>
        <v>0</v>
      </c>
      <c r="L147" s="84"/>
      <c r="M147" s="84"/>
      <c r="N147" s="83"/>
      <c r="O147" s="86"/>
      <c r="P147" s="84"/>
      <c r="Q147" s="84"/>
      <c r="R147" s="83"/>
      <c r="S147" s="86"/>
      <c r="T147" s="84"/>
      <c r="U147" s="84"/>
      <c r="V147" s="83"/>
    </row>
    <row r="148" spans="1:22" x14ac:dyDescent="0.2">
      <c r="A148" s="81">
        <f>+A147+1</f>
        <v>140</v>
      </c>
      <c r="B148" s="31" t="s">
        <v>144</v>
      </c>
      <c r="C148" s="11">
        <f t="shared" si="20"/>
        <v>0</v>
      </c>
      <c r="D148" s="84">
        <f t="shared" si="20"/>
        <v>0</v>
      </c>
      <c r="E148" s="18"/>
      <c r="F148" s="21"/>
      <c r="G148" s="90"/>
      <c r="H148" s="84"/>
      <c r="I148" s="84"/>
      <c r="J148" s="85"/>
      <c r="K148" s="86">
        <f>L148+N148</f>
        <v>0</v>
      </c>
      <c r="L148" s="84"/>
      <c r="M148" s="84"/>
      <c r="N148" s="83"/>
      <c r="O148" s="86"/>
      <c r="P148" s="84"/>
      <c r="Q148" s="84"/>
      <c r="R148" s="83"/>
      <c r="S148" s="86"/>
      <c r="T148" s="84"/>
      <c r="U148" s="84"/>
      <c r="V148" s="83"/>
    </row>
    <row r="149" spans="1:22" x14ac:dyDescent="0.2">
      <c r="A149" s="81">
        <v>141</v>
      </c>
      <c r="B149" s="31" t="s">
        <v>145</v>
      </c>
      <c r="C149" s="11"/>
      <c r="D149" s="84"/>
      <c r="E149" s="18"/>
      <c r="F149" s="21"/>
      <c r="G149" s="90"/>
      <c r="H149" s="84"/>
      <c r="I149" s="84"/>
      <c r="J149" s="85"/>
      <c r="K149" s="86">
        <f>L149+N149</f>
        <v>0</v>
      </c>
      <c r="L149" s="84"/>
      <c r="M149" s="84"/>
      <c r="N149" s="83"/>
      <c r="O149" s="86"/>
      <c r="P149" s="84"/>
      <c r="Q149" s="84"/>
      <c r="R149" s="83"/>
      <c r="S149" s="86"/>
      <c r="T149" s="84"/>
      <c r="U149" s="84"/>
      <c r="V149" s="83"/>
    </row>
    <row r="150" spans="1:22" x14ac:dyDescent="0.2">
      <c r="A150" s="81">
        <v>142</v>
      </c>
      <c r="B150" s="31" t="s">
        <v>146</v>
      </c>
      <c r="C150" s="11">
        <f t="shared" si="20"/>
        <v>0</v>
      </c>
      <c r="D150" s="84">
        <f t="shared" si="20"/>
        <v>0</v>
      </c>
      <c r="E150" s="18"/>
      <c r="F150" s="21"/>
      <c r="G150" s="90">
        <f t="shared" si="24"/>
        <v>0</v>
      </c>
      <c r="H150" s="84"/>
      <c r="I150" s="84"/>
      <c r="J150" s="85"/>
      <c r="K150" s="86"/>
      <c r="L150" s="84"/>
      <c r="M150" s="84"/>
      <c r="N150" s="83"/>
      <c r="O150" s="86"/>
      <c r="P150" s="84"/>
      <c r="Q150" s="84"/>
      <c r="R150" s="83"/>
      <c r="S150" s="86"/>
      <c r="T150" s="84"/>
      <c r="U150" s="84"/>
      <c r="V150" s="83"/>
    </row>
    <row r="151" spans="1:22" ht="38.25" x14ac:dyDescent="0.2">
      <c r="A151" s="134">
        <v>143</v>
      </c>
      <c r="B151" s="135" t="s">
        <v>147</v>
      </c>
      <c r="C151" s="136">
        <f t="shared" si="20"/>
        <v>0</v>
      </c>
      <c r="D151" s="137">
        <f>H151+L151+P151+T151</f>
        <v>0</v>
      </c>
      <c r="E151" s="138"/>
      <c r="F151" s="139"/>
      <c r="G151" s="140">
        <f t="shared" si="24"/>
        <v>0</v>
      </c>
      <c r="H151" s="141"/>
      <c r="I151" s="142"/>
      <c r="J151" s="143"/>
      <c r="K151" s="86"/>
      <c r="L151" s="142"/>
      <c r="M151" s="142"/>
      <c r="N151" s="144"/>
      <c r="O151" s="145"/>
      <c r="P151" s="142"/>
      <c r="Q151" s="142"/>
      <c r="R151" s="144"/>
      <c r="S151" s="32"/>
      <c r="T151" s="142"/>
      <c r="U151" s="142"/>
      <c r="V151" s="144"/>
    </row>
    <row r="152" spans="1:22" x14ac:dyDescent="0.2">
      <c r="A152" s="134">
        <v>144</v>
      </c>
      <c r="B152" s="135" t="s">
        <v>148</v>
      </c>
      <c r="C152" s="136">
        <f t="shared" si="20"/>
        <v>0</v>
      </c>
      <c r="D152" s="137">
        <f>H152+L152+P152+T152</f>
        <v>0</v>
      </c>
      <c r="E152" s="137">
        <f>I152+M152+Q152+U152</f>
        <v>0</v>
      </c>
      <c r="F152" s="139"/>
      <c r="G152" s="140"/>
      <c r="H152" s="141"/>
      <c r="I152" s="142"/>
      <c r="J152" s="143"/>
      <c r="K152" s="86">
        <f>L152+N152</f>
        <v>0</v>
      </c>
      <c r="L152" s="142"/>
      <c r="M152" s="142"/>
      <c r="N152" s="144"/>
      <c r="O152" s="145"/>
      <c r="P152" s="142"/>
      <c r="Q152" s="142"/>
      <c r="R152" s="144"/>
      <c r="S152" s="32"/>
      <c r="T152" s="142"/>
      <c r="U152" s="142"/>
      <c r="V152" s="144"/>
    </row>
    <row r="153" spans="1:22" ht="25.5" x14ac:dyDescent="0.2">
      <c r="A153" s="81">
        <v>145</v>
      </c>
      <c r="B153" s="94" t="s">
        <v>149</v>
      </c>
      <c r="C153" s="11">
        <f t="shared" si="20"/>
        <v>0</v>
      </c>
      <c r="D153" s="137"/>
      <c r="E153" s="18"/>
      <c r="F153" s="23">
        <f t="shared" si="20"/>
        <v>0</v>
      </c>
      <c r="G153" s="140">
        <f t="shared" si="24"/>
        <v>0</v>
      </c>
      <c r="H153" s="84"/>
      <c r="I153" s="84"/>
      <c r="J153" s="85"/>
      <c r="K153" s="86"/>
      <c r="L153" s="84"/>
      <c r="M153" s="84"/>
      <c r="N153" s="83"/>
      <c r="O153" s="86"/>
      <c r="P153" s="84"/>
      <c r="Q153" s="84"/>
      <c r="R153" s="83"/>
      <c r="S153" s="86"/>
      <c r="T153" s="84"/>
      <c r="U153" s="84"/>
      <c r="V153" s="83"/>
    </row>
    <row r="154" spans="1:22" ht="25.5" x14ac:dyDescent="0.2">
      <c r="A154" s="81">
        <v>146</v>
      </c>
      <c r="B154" s="146" t="s">
        <v>51</v>
      </c>
      <c r="C154" s="11">
        <f t="shared" si="20"/>
        <v>0</v>
      </c>
      <c r="D154" s="137"/>
      <c r="E154" s="18"/>
      <c r="F154" s="23">
        <f t="shared" si="20"/>
        <v>0</v>
      </c>
      <c r="G154" s="140">
        <f t="shared" si="24"/>
        <v>0</v>
      </c>
      <c r="H154" s="84"/>
      <c r="I154" s="84"/>
      <c r="J154" s="85"/>
      <c r="K154" s="86"/>
      <c r="L154" s="84"/>
      <c r="M154" s="84"/>
      <c r="N154" s="83"/>
      <c r="O154" s="86"/>
      <c r="P154" s="84"/>
      <c r="Q154" s="84"/>
      <c r="R154" s="83"/>
      <c r="S154" s="86"/>
      <c r="T154" s="84"/>
      <c r="U154" s="84"/>
      <c r="V154" s="83"/>
    </row>
    <row r="155" spans="1:22" x14ac:dyDescent="0.2">
      <c r="A155" s="81">
        <v>147</v>
      </c>
      <c r="B155" s="146" t="s">
        <v>150</v>
      </c>
      <c r="C155" s="11">
        <f t="shared" si="20"/>
        <v>0</v>
      </c>
      <c r="D155" s="137">
        <f>H155+L155+P155+T155</f>
        <v>0</v>
      </c>
      <c r="E155" s="18"/>
      <c r="F155" s="23"/>
      <c r="G155" s="140">
        <f t="shared" si="24"/>
        <v>0</v>
      </c>
      <c r="H155" s="84"/>
      <c r="I155" s="84"/>
      <c r="J155" s="85"/>
      <c r="K155" s="86"/>
      <c r="L155" s="84"/>
      <c r="M155" s="84"/>
      <c r="N155" s="83"/>
      <c r="O155" s="86"/>
      <c r="P155" s="84"/>
      <c r="Q155" s="84"/>
      <c r="R155" s="83"/>
      <c r="S155" s="86"/>
      <c r="T155" s="84"/>
      <c r="U155" s="84"/>
      <c r="V155" s="83"/>
    </row>
    <row r="156" spans="1:22" x14ac:dyDescent="0.2">
      <c r="A156" s="81">
        <v>148</v>
      </c>
      <c r="B156" s="146" t="s">
        <v>151</v>
      </c>
      <c r="C156" s="11">
        <f t="shared" si="20"/>
        <v>0</v>
      </c>
      <c r="D156" s="137">
        <f>H156+L156+P156+T156</f>
        <v>0</v>
      </c>
      <c r="E156" s="18"/>
      <c r="F156" s="23"/>
      <c r="G156" s="140">
        <f t="shared" si="24"/>
        <v>0</v>
      </c>
      <c r="H156" s="84"/>
      <c r="I156" s="84"/>
      <c r="J156" s="85"/>
      <c r="K156" s="86"/>
      <c r="L156" s="84"/>
      <c r="M156" s="84"/>
      <c r="N156" s="83"/>
      <c r="O156" s="86"/>
      <c r="P156" s="84"/>
      <c r="Q156" s="84"/>
      <c r="R156" s="83"/>
      <c r="S156" s="86"/>
      <c r="T156" s="84"/>
      <c r="U156" s="84"/>
      <c r="V156" s="83"/>
    </row>
    <row r="157" spans="1:22" x14ac:dyDescent="0.2">
      <c r="A157" s="81">
        <v>149</v>
      </c>
      <c r="B157" s="16" t="s">
        <v>24</v>
      </c>
      <c r="C157" s="20">
        <f t="shared" si="20"/>
        <v>0</v>
      </c>
      <c r="D157" s="18">
        <f t="shared" si="20"/>
        <v>0</v>
      </c>
      <c r="E157" s="18">
        <f t="shared" si="20"/>
        <v>0</v>
      </c>
      <c r="F157" s="21"/>
      <c r="G157" s="17">
        <f t="shared" si="24"/>
        <v>0</v>
      </c>
      <c r="H157" s="18"/>
      <c r="I157" s="18"/>
      <c r="J157" s="19"/>
      <c r="K157" s="20"/>
      <c r="L157" s="18"/>
      <c r="M157" s="18"/>
      <c r="N157" s="83"/>
      <c r="O157" s="86"/>
      <c r="P157" s="84"/>
      <c r="Q157" s="84"/>
      <c r="R157" s="83"/>
      <c r="S157" s="20">
        <f>T157+V157</f>
        <v>0</v>
      </c>
      <c r="T157" s="18"/>
      <c r="U157" s="18"/>
      <c r="V157" s="21"/>
    </row>
    <row r="158" spans="1:22" x14ac:dyDescent="0.2">
      <c r="A158" s="81">
        <f t="shared" ref="A158:A205" si="26">+A157+1</f>
        <v>150</v>
      </c>
      <c r="B158" s="16" t="s">
        <v>6</v>
      </c>
      <c r="C158" s="20">
        <f t="shared" si="20"/>
        <v>0</v>
      </c>
      <c r="D158" s="18">
        <f t="shared" si="20"/>
        <v>0</v>
      </c>
      <c r="E158" s="18">
        <f t="shared" si="20"/>
        <v>0</v>
      </c>
      <c r="F158" s="21"/>
      <c r="G158" s="17"/>
      <c r="H158" s="14"/>
      <c r="I158" s="14"/>
      <c r="J158" s="22"/>
      <c r="K158" s="20">
        <f t="shared" ref="K158:K169" si="27">L158+N158</f>
        <v>0</v>
      </c>
      <c r="L158" s="18"/>
      <c r="M158" s="18"/>
      <c r="N158" s="23"/>
      <c r="O158" s="86"/>
      <c r="P158" s="84"/>
      <c r="Q158" s="84"/>
      <c r="R158" s="83"/>
      <c r="S158" s="86"/>
      <c r="T158" s="84"/>
      <c r="U158" s="84"/>
      <c r="V158" s="83"/>
    </row>
    <row r="159" spans="1:22" x14ac:dyDescent="0.2">
      <c r="A159" s="81">
        <f t="shared" si="26"/>
        <v>151</v>
      </c>
      <c r="B159" s="16" t="s">
        <v>7</v>
      </c>
      <c r="C159" s="20">
        <f t="shared" si="20"/>
        <v>0</v>
      </c>
      <c r="D159" s="18">
        <f t="shared" si="20"/>
        <v>0</v>
      </c>
      <c r="E159" s="18">
        <f t="shared" si="20"/>
        <v>0</v>
      </c>
      <c r="F159" s="21"/>
      <c r="G159" s="17"/>
      <c r="H159" s="14"/>
      <c r="I159" s="14"/>
      <c r="J159" s="22"/>
      <c r="K159" s="20">
        <f t="shared" si="27"/>
        <v>0</v>
      </c>
      <c r="L159" s="18"/>
      <c r="M159" s="18"/>
      <c r="N159" s="23"/>
      <c r="O159" s="86"/>
      <c r="P159" s="84"/>
      <c r="Q159" s="84"/>
      <c r="R159" s="83"/>
      <c r="S159" s="86"/>
      <c r="T159" s="84"/>
      <c r="U159" s="84"/>
      <c r="V159" s="83"/>
    </row>
    <row r="160" spans="1:22" x14ac:dyDescent="0.2">
      <c r="A160" s="81">
        <f t="shared" si="26"/>
        <v>152</v>
      </c>
      <c r="B160" s="16" t="s">
        <v>8</v>
      </c>
      <c r="C160" s="20">
        <f t="shared" si="20"/>
        <v>0</v>
      </c>
      <c r="D160" s="18">
        <f t="shared" si="20"/>
        <v>0</v>
      </c>
      <c r="E160" s="18">
        <f t="shared" si="20"/>
        <v>0</v>
      </c>
      <c r="F160" s="21"/>
      <c r="G160" s="17"/>
      <c r="H160" s="14"/>
      <c r="I160" s="14"/>
      <c r="J160" s="22"/>
      <c r="K160" s="20">
        <f t="shared" si="27"/>
        <v>0</v>
      </c>
      <c r="L160" s="18"/>
      <c r="M160" s="18"/>
      <c r="N160" s="23"/>
      <c r="O160" s="86"/>
      <c r="P160" s="84"/>
      <c r="Q160" s="84"/>
      <c r="R160" s="83"/>
      <c r="S160" s="86"/>
      <c r="T160" s="84"/>
      <c r="U160" s="84"/>
      <c r="V160" s="83"/>
    </row>
    <row r="161" spans="1:22" x14ac:dyDescent="0.2">
      <c r="A161" s="81">
        <f t="shared" si="26"/>
        <v>153</v>
      </c>
      <c r="B161" s="16" t="s">
        <v>9</v>
      </c>
      <c r="C161" s="20">
        <f t="shared" si="20"/>
        <v>0</v>
      </c>
      <c r="D161" s="18">
        <f t="shared" si="20"/>
        <v>0</v>
      </c>
      <c r="E161" s="18">
        <f t="shared" si="20"/>
        <v>0</v>
      </c>
      <c r="F161" s="21"/>
      <c r="G161" s="17"/>
      <c r="H161" s="14"/>
      <c r="I161" s="14"/>
      <c r="J161" s="22"/>
      <c r="K161" s="20">
        <f t="shared" si="27"/>
        <v>0</v>
      </c>
      <c r="L161" s="18"/>
      <c r="M161" s="18"/>
      <c r="N161" s="23"/>
      <c r="O161" s="86"/>
      <c r="P161" s="84"/>
      <c r="Q161" s="84"/>
      <c r="R161" s="83"/>
      <c r="S161" s="86"/>
      <c r="T161" s="84"/>
      <c r="U161" s="84"/>
      <c r="V161" s="83"/>
    </row>
    <row r="162" spans="1:22" x14ac:dyDescent="0.2">
      <c r="A162" s="81">
        <f t="shared" si="26"/>
        <v>154</v>
      </c>
      <c r="B162" s="16" t="s">
        <v>10</v>
      </c>
      <c r="C162" s="20">
        <f t="shared" si="20"/>
        <v>0</v>
      </c>
      <c r="D162" s="18">
        <f t="shared" si="20"/>
        <v>0</v>
      </c>
      <c r="E162" s="18">
        <f t="shared" si="20"/>
        <v>0</v>
      </c>
      <c r="F162" s="21"/>
      <c r="G162" s="17"/>
      <c r="H162" s="14"/>
      <c r="I162" s="14"/>
      <c r="J162" s="22"/>
      <c r="K162" s="20">
        <f t="shared" si="27"/>
        <v>0</v>
      </c>
      <c r="L162" s="18"/>
      <c r="M162" s="18"/>
      <c r="N162" s="23"/>
      <c r="O162" s="86"/>
      <c r="P162" s="84"/>
      <c r="Q162" s="84"/>
      <c r="R162" s="83"/>
      <c r="S162" s="86"/>
      <c r="T162" s="84"/>
      <c r="U162" s="84"/>
      <c r="V162" s="83"/>
    </row>
    <row r="163" spans="1:22" x14ac:dyDescent="0.2">
      <c r="A163" s="81">
        <f t="shared" si="26"/>
        <v>155</v>
      </c>
      <c r="B163" s="16" t="s">
        <v>11</v>
      </c>
      <c r="C163" s="20">
        <f t="shared" si="20"/>
        <v>0</v>
      </c>
      <c r="D163" s="18">
        <f t="shared" si="20"/>
        <v>0</v>
      </c>
      <c r="E163" s="18">
        <f t="shared" si="20"/>
        <v>0</v>
      </c>
      <c r="F163" s="21"/>
      <c r="G163" s="17"/>
      <c r="H163" s="14"/>
      <c r="I163" s="14"/>
      <c r="J163" s="22"/>
      <c r="K163" s="20">
        <f t="shared" si="27"/>
        <v>0</v>
      </c>
      <c r="L163" s="18"/>
      <c r="M163" s="18"/>
      <c r="N163" s="23"/>
      <c r="O163" s="86"/>
      <c r="P163" s="84"/>
      <c r="Q163" s="84"/>
      <c r="R163" s="83"/>
      <c r="S163" s="86"/>
      <c r="T163" s="84"/>
      <c r="U163" s="84"/>
      <c r="V163" s="83"/>
    </row>
    <row r="164" spans="1:22" x14ac:dyDescent="0.2">
      <c r="A164" s="81">
        <f t="shared" si="26"/>
        <v>156</v>
      </c>
      <c r="B164" s="16" t="s">
        <v>12</v>
      </c>
      <c r="C164" s="20">
        <f t="shared" si="20"/>
        <v>0</v>
      </c>
      <c r="D164" s="18">
        <f t="shared" si="20"/>
        <v>0</v>
      </c>
      <c r="E164" s="18">
        <f t="shared" si="20"/>
        <v>0</v>
      </c>
      <c r="F164" s="21"/>
      <c r="G164" s="17"/>
      <c r="H164" s="14"/>
      <c r="I164" s="14"/>
      <c r="J164" s="22"/>
      <c r="K164" s="20">
        <f t="shared" si="27"/>
        <v>0</v>
      </c>
      <c r="L164" s="18"/>
      <c r="M164" s="18"/>
      <c r="N164" s="23"/>
      <c r="O164" s="86"/>
      <c r="P164" s="84"/>
      <c r="Q164" s="84"/>
      <c r="R164" s="83"/>
      <c r="S164" s="86"/>
      <c r="T164" s="84"/>
      <c r="U164" s="84"/>
      <c r="V164" s="83"/>
    </row>
    <row r="165" spans="1:22" x14ac:dyDescent="0.2">
      <c r="A165" s="81">
        <f t="shared" si="26"/>
        <v>157</v>
      </c>
      <c r="B165" s="16" t="s">
        <v>13</v>
      </c>
      <c r="C165" s="20">
        <f t="shared" ref="C165:E174" si="28">G165+K165+O165+S165</f>
        <v>0</v>
      </c>
      <c r="D165" s="18">
        <f t="shared" si="28"/>
        <v>0</v>
      </c>
      <c r="E165" s="18">
        <f t="shared" si="28"/>
        <v>0</v>
      </c>
      <c r="F165" s="21"/>
      <c r="G165" s="17"/>
      <c r="H165" s="14"/>
      <c r="I165" s="14"/>
      <c r="J165" s="22"/>
      <c r="K165" s="20">
        <f t="shared" si="27"/>
        <v>0</v>
      </c>
      <c r="L165" s="18"/>
      <c r="M165" s="18"/>
      <c r="N165" s="23"/>
      <c r="O165" s="86"/>
      <c r="P165" s="84"/>
      <c r="Q165" s="84"/>
      <c r="R165" s="83"/>
      <c r="S165" s="86"/>
      <c r="T165" s="84"/>
      <c r="U165" s="84"/>
      <c r="V165" s="83"/>
    </row>
    <row r="166" spans="1:22" x14ac:dyDescent="0.2">
      <c r="A166" s="81">
        <f t="shared" si="26"/>
        <v>158</v>
      </c>
      <c r="B166" s="16" t="s">
        <v>25</v>
      </c>
      <c r="C166" s="20">
        <f t="shared" si="28"/>
        <v>0</v>
      </c>
      <c r="D166" s="18">
        <f t="shared" si="28"/>
        <v>0</v>
      </c>
      <c r="E166" s="18">
        <f t="shared" si="28"/>
        <v>0</v>
      </c>
      <c r="F166" s="21"/>
      <c r="G166" s="17">
        <f t="shared" si="24"/>
        <v>0</v>
      </c>
      <c r="H166" s="18"/>
      <c r="I166" s="14"/>
      <c r="J166" s="22"/>
      <c r="K166" s="20">
        <f t="shared" si="27"/>
        <v>0</v>
      </c>
      <c r="L166" s="18"/>
      <c r="M166" s="18"/>
      <c r="N166" s="23"/>
      <c r="O166" s="86"/>
      <c r="P166" s="84"/>
      <c r="Q166" s="84"/>
      <c r="R166" s="83"/>
      <c r="S166" s="86"/>
      <c r="T166" s="84"/>
      <c r="U166" s="84"/>
      <c r="V166" s="83"/>
    </row>
    <row r="167" spans="1:22" x14ac:dyDescent="0.2">
      <c r="A167" s="81">
        <f t="shared" si="26"/>
        <v>159</v>
      </c>
      <c r="B167" s="16" t="s">
        <v>14</v>
      </c>
      <c r="C167" s="20">
        <f t="shared" si="28"/>
        <v>0</v>
      </c>
      <c r="D167" s="18">
        <f t="shared" si="28"/>
        <v>0</v>
      </c>
      <c r="E167" s="18">
        <f t="shared" si="28"/>
        <v>0</v>
      </c>
      <c r="F167" s="21"/>
      <c r="G167" s="17"/>
      <c r="H167" s="14"/>
      <c r="I167" s="14"/>
      <c r="J167" s="22"/>
      <c r="K167" s="20">
        <f t="shared" si="27"/>
        <v>0</v>
      </c>
      <c r="L167" s="18"/>
      <c r="M167" s="18"/>
      <c r="N167" s="23"/>
      <c r="O167" s="86"/>
      <c r="P167" s="84"/>
      <c r="Q167" s="84"/>
      <c r="R167" s="83"/>
      <c r="S167" s="86"/>
      <c r="T167" s="84"/>
      <c r="U167" s="84"/>
      <c r="V167" s="83"/>
    </row>
    <row r="168" spans="1:22" x14ac:dyDescent="0.2">
      <c r="A168" s="81">
        <f t="shared" si="26"/>
        <v>160</v>
      </c>
      <c r="B168" s="45" t="s">
        <v>78</v>
      </c>
      <c r="C168" s="20">
        <f t="shared" si="28"/>
        <v>0</v>
      </c>
      <c r="D168" s="18">
        <f t="shared" si="28"/>
        <v>0</v>
      </c>
      <c r="E168" s="18">
        <f t="shared" si="28"/>
        <v>0</v>
      </c>
      <c r="F168" s="21"/>
      <c r="G168" s="91"/>
      <c r="H168" s="84"/>
      <c r="I168" s="84"/>
      <c r="J168" s="91"/>
      <c r="K168" s="26">
        <f t="shared" si="27"/>
        <v>0</v>
      </c>
      <c r="L168" s="18"/>
      <c r="M168" s="18"/>
      <c r="N168" s="88"/>
      <c r="O168" s="93"/>
      <c r="P168" s="84"/>
      <c r="Q168" s="84"/>
      <c r="R168" s="88"/>
      <c r="S168" s="93"/>
      <c r="T168" s="84"/>
      <c r="U168" s="84"/>
      <c r="V168" s="88"/>
    </row>
    <row r="169" spans="1:22" x14ac:dyDescent="0.2">
      <c r="A169" s="81">
        <f t="shared" si="26"/>
        <v>161</v>
      </c>
      <c r="B169" s="31" t="s">
        <v>152</v>
      </c>
      <c r="C169" s="11">
        <f t="shared" si="28"/>
        <v>0</v>
      </c>
      <c r="D169" s="14">
        <f t="shared" si="28"/>
        <v>0</v>
      </c>
      <c r="E169" s="14">
        <f t="shared" si="28"/>
        <v>0</v>
      </c>
      <c r="F169" s="21"/>
      <c r="G169" s="91"/>
      <c r="H169" s="18"/>
      <c r="I169" s="18"/>
      <c r="J169" s="87"/>
      <c r="K169" s="147">
        <f t="shared" si="27"/>
        <v>0</v>
      </c>
      <c r="L169" s="14"/>
      <c r="M169" s="14"/>
      <c r="N169" s="88"/>
      <c r="O169" s="93"/>
      <c r="P169" s="84"/>
      <c r="Q169" s="84"/>
      <c r="R169" s="88"/>
      <c r="S169" s="93"/>
      <c r="T169" s="84"/>
      <c r="U169" s="84"/>
      <c r="V169" s="88"/>
    </row>
    <row r="170" spans="1:22" x14ac:dyDescent="0.2">
      <c r="A170" s="81">
        <f t="shared" si="26"/>
        <v>162</v>
      </c>
      <c r="B170" s="16" t="s">
        <v>32</v>
      </c>
      <c r="C170" s="20">
        <f t="shared" si="28"/>
        <v>0</v>
      </c>
      <c r="D170" s="18">
        <f t="shared" si="28"/>
        <v>0</v>
      </c>
      <c r="E170" s="18"/>
      <c r="F170" s="21"/>
      <c r="G170" s="87">
        <f>G171+G172</f>
        <v>0</v>
      </c>
      <c r="H170" s="18"/>
      <c r="I170" s="84"/>
      <c r="J170" s="91"/>
      <c r="K170" s="93"/>
      <c r="L170" s="84"/>
      <c r="M170" s="84"/>
      <c r="N170" s="88"/>
      <c r="O170" s="93"/>
      <c r="P170" s="84"/>
      <c r="Q170" s="84"/>
      <c r="R170" s="88"/>
      <c r="S170" s="93"/>
      <c r="T170" s="84"/>
      <c r="U170" s="84"/>
      <c r="V170" s="88"/>
    </row>
    <row r="171" spans="1:22" x14ac:dyDescent="0.2">
      <c r="A171" s="81">
        <f t="shared" si="26"/>
        <v>163</v>
      </c>
      <c r="B171" s="109" t="s">
        <v>153</v>
      </c>
      <c r="C171" s="11">
        <f t="shared" si="28"/>
        <v>0</v>
      </c>
      <c r="D171" s="84">
        <f t="shared" si="28"/>
        <v>0</v>
      </c>
      <c r="E171" s="84"/>
      <c r="F171" s="83"/>
      <c r="G171" s="91">
        <f t="shared" si="24"/>
        <v>0</v>
      </c>
      <c r="H171" s="84"/>
      <c r="I171" s="84"/>
      <c r="J171" s="91"/>
      <c r="K171" s="93"/>
      <c r="L171" s="84"/>
      <c r="M171" s="84"/>
      <c r="N171" s="88"/>
      <c r="O171" s="93"/>
      <c r="P171" s="84"/>
      <c r="Q171" s="84"/>
      <c r="R171" s="88"/>
      <c r="S171" s="93"/>
      <c r="T171" s="84"/>
      <c r="U171" s="84"/>
      <c r="V171" s="88"/>
    </row>
    <row r="172" spans="1:22" x14ac:dyDescent="0.2">
      <c r="A172" s="81">
        <f t="shared" si="26"/>
        <v>164</v>
      </c>
      <c r="B172" s="31" t="s">
        <v>154</v>
      </c>
      <c r="C172" s="11">
        <f t="shared" si="28"/>
        <v>0</v>
      </c>
      <c r="D172" s="84">
        <f t="shared" si="28"/>
        <v>0</v>
      </c>
      <c r="E172" s="84"/>
      <c r="F172" s="83"/>
      <c r="G172" s="91">
        <f t="shared" ref="G172:G207" si="29">H172+J172</f>
        <v>0</v>
      </c>
      <c r="H172" s="84"/>
      <c r="I172" s="84"/>
      <c r="J172" s="91"/>
      <c r="K172" s="93"/>
      <c r="L172" s="84"/>
      <c r="M172" s="84"/>
      <c r="N172" s="88"/>
      <c r="O172" s="93"/>
      <c r="P172" s="84"/>
      <c r="Q172" s="84"/>
      <c r="R172" s="88"/>
      <c r="S172" s="93"/>
      <c r="T172" s="84"/>
      <c r="U172" s="84"/>
      <c r="V172" s="88"/>
    </row>
    <row r="173" spans="1:22" x14ac:dyDescent="0.2">
      <c r="A173" s="81">
        <v>165</v>
      </c>
      <c r="B173" s="16" t="s">
        <v>5</v>
      </c>
      <c r="C173" s="20">
        <f t="shared" si="28"/>
        <v>0</v>
      </c>
      <c r="D173" s="18">
        <f t="shared" si="28"/>
        <v>0</v>
      </c>
      <c r="E173" s="18">
        <f>I173+M173+Q173+U173</f>
        <v>0</v>
      </c>
      <c r="F173" s="21"/>
      <c r="G173" s="17"/>
      <c r="H173" s="18"/>
      <c r="I173" s="18"/>
      <c r="J173" s="85"/>
      <c r="K173" s="26">
        <f>L173+N173</f>
        <v>0</v>
      </c>
      <c r="L173" s="18"/>
      <c r="M173" s="18"/>
      <c r="N173" s="83"/>
      <c r="O173" s="86"/>
      <c r="P173" s="84"/>
      <c r="Q173" s="84"/>
      <c r="R173" s="83"/>
      <c r="S173" s="20">
        <f>T173+V173</f>
        <v>0</v>
      </c>
      <c r="T173" s="18"/>
      <c r="U173" s="18"/>
      <c r="V173" s="83"/>
    </row>
    <row r="174" spans="1:22" ht="13.5" thickBot="1" x14ac:dyDescent="0.25">
      <c r="A174" s="110">
        <f t="shared" si="26"/>
        <v>166</v>
      </c>
      <c r="B174" s="148" t="s">
        <v>155</v>
      </c>
      <c r="C174" s="40">
        <f t="shared" si="28"/>
        <v>0</v>
      </c>
      <c r="D174" s="131">
        <f t="shared" si="28"/>
        <v>0</v>
      </c>
      <c r="E174" s="131">
        <f>I174+M174+Q174+U174</f>
        <v>0</v>
      </c>
      <c r="F174" s="132"/>
      <c r="G174" s="149"/>
      <c r="H174" s="131"/>
      <c r="I174" s="131"/>
      <c r="J174" s="150"/>
      <c r="K174" s="147">
        <f>L174+N174</f>
        <v>0</v>
      </c>
      <c r="L174" s="131"/>
      <c r="M174" s="131"/>
      <c r="N174" s="132"/>
      <c r="O174" s="130"/>
      <c r="P174" s="131"/>
      <c r="Q174" s="131"/>
      <c r="R174" s="132"/>
      <c r="S174" s="11">
        <f>T174+V174</f>
        <v>0</v>
      </c>
      <c r="T174" s="131"/>
      <c r="U174" s="131"/>
      <c r="V174" s="132"/>
    </row>
    <row r="175" spans="1:22" ht="45.75" thickBot="1" x14ac:dyDescent="0.3">
      <c r="A175" s="61">
        <f t="shared" si="26"/>
        <v>167</v>
      </c>
      <c r="B175" s="62" t="s">
        <v>156</v>
      </c>
      <c r="C175" s="55">
        <f t="shared" ref="C175:L175" si="30">C176+C185+SUM(C187:C196)</f>
        <v>0</v>
      </c>
      <c r="D175" s="51">
        <f t="shared" si="30"/>
        <v>0</v>
      </c>
      <c r="E175" s="51">
        <f t="shared" si="30"/>
        <v>0</v>
      </c>
      <c r="F175" s="53">
        <f t="shared" si="30"/>
        <v>0</v>
      </c>
      <c r="G175" s="63">
        <f t="shared" si="30"/>
        <v>0</v>
      </c>
      <c r="H175" s="51">
        <f t="shared" si="30"/>
        <v>0</v>
      </c>
      <c r="I175" s="51">
        <f>I176+I185+SUM(I187:I196)</f>
        <v>0</v>
      </c>
      <c r="J175" s="56">
        <f t="shared" si="30"/>
        <v>0</v>
      </c>
      <c r="K175" s="55">
        <f t="shared" si="30"/>
        <v>0</v>
      </c>
      <c r="L175" s="51">
        <f t="shared" si="30"/>
        <v>0</v>
      </c>
      <c r="M175" s="51"/>
      <c r="N175" s="65">
        <f>N176+N185+SUM(N187:N196)</f>
        <v>0</v>
      </c>
      <c r="O175" s="55"/>
      <c r="P175" s="51"/>
      <c r="Q175" s="51"/>
      <c r="R175" s="65"/>
      <c r="S175" s="55">
        <f>S176+S185+SUM(S187:S196)</f>
        <v>0</v>
      </c>
      <c r="T175" s="51">
        <f>T176+T185+SUM(T187:T196)</f>
        <v>0</v>
      </c>
      <c r="U175" s="51">
        <f>U176+U185+SUM(U187:U196)</f>
        <v>0</v>
      </c>
      <c r="V175" s="56">
        <f>V176+V185+SUM(V187:V196)</f>
        <v>0</v>
      </c>
    </row>
    <row r="176" spans="1:22" x14ac:dyDescent="0.2">
      <c r="A176" s="151">
        <f t="shared" si="26"/>
        <v>168</v>
      </c>
      <c r="B176" s="152" t="s">
        <v>87</v>
      </c>
      <c r="C176" s="121">
        <f>G176+K176+O176+S176</f>
        <v>0</v>
      </c>
      <c r="D176" s="101">
        <f>H176+L176+P176+T176</f>
        <v>0</v>
      </c>
      <c r="E176" s="101"/>
      <c r="F176" s="104">
        <f>J176+N176+R176+V176</f>
        <v>0</v>
      </c>
      <c r="G176" s="100">
        <f>G177+G179+G180+G181+G182+G183+G184</f>
        <v>0</v>
      </c>
      <c r="H176" s="101">
        <f>H177+H179+H180+H181+H182+H183+H184</f>
        <v>0</v>
      </c>
      <c r="I176" s="101"/>
      <c r="J176" s="153">
        <f>J177+J179</f>
        <v>0</v>
      </c>
      <c r="K176" s="100">
        <f>L176+N176</f>
        <v>0</v>
      </c>
      <c r="L176" s="100">
        <f>L177+L180+L181</f>
        <v>0</v>
      </c>
      <c r="M176" s="100"/>
      <c r="N176" s="154">
        <f>N177+N180+N181</f>
        <v>0</v>
      </c>
      <c r="O176" s="155"/>
      <c r="P176" s="156"/>
      <c r="Q176" s="156"/>
      <c r="R176" s="102"/>
      <c r="S176" s="122"/>
      <c r="T176" s="107"/>
      <c r="U176" s="107"/>
      <c r="V176" s="103"/>
    </row>
    <row r="177" spans="1:22" x14ac:dyDescent="0.2">
      <c r="A177" s="157">
        <f t="shared" si="26"/>
        <v>169</v>
      </c>
      <c r="B177" s="31" t="s">
        <v>157</v>
      </c>
      <c r="C177" s="11">
        <f>G177+K177+O177+S177</f>
        <v>0</v>
      </c>
      <c r="D177" s="84">
        <f>H177</f>
        <v>0</v>
      </c>
      <c r="E177" s="84"/>
      <c r="F177" s="85">
        <f>J177+N177+R177+V177</f>
        <v>0</v>
      </c>
      <c r="G177" s="86">
        <f t="shared" si="29"/>
        <v>0</v>
      </c>
      <c r="H177" s="14"/>
      <c r="I177" s="14"/>
      <c r="J177" s="23"/>
      <c r="K177" s="78">
        <f>L177+N177</f>
        <v>0</v>
      </c>
      <c r="L177" s="84"/>
      <c r="M177" s="84"/>
      <c r="N177" s="83">
        <f>N178</f>
        <v>0</v>
      </c>
      <c r="O177" s="86"/>
      <c r="P177" s="84"/>
      <c r="Q177" s="84"/>
      <c r="R177" s="83"/>
      <c r="S177" s="86"/>
      <c r="T177" s="84"/>
      <c r="U177" s="84"/>
      <c r="V177" s="83"/>
    </row>
    <row r="178" spans="1:22" x14ac:dyDescent="0.2">
      <c r="A178" s="157">
        <f t="shared" si="26"/>
        <v>170</v>
      </c>
      <c r="B178" s="31" t="s">
        <v>158</v>
      </c>
      <c r="C178" s="11">
        <f t="shared" ref="C178:E208" si="31">G178+K178+O178+S178</f>
        <v>0</v>
      </c>
      <c r="D178" s="84"/>
      <c r="E178" s="84"/>
      <c r="F178" s="85">
        <f>J178+N178+R178+V178</f>
        <v>0</v>
      </c>
      <c r="G178" s="86"/>
      <c r="H178" s="14"/>
      <c r="I178" s="84"/>
      <c r="J178" s="83"/>
      <c r="K178" s="86">
        <f>L178+N178</f>
        <v>0</v>
      </c>
      <c r="L178" s="84"/>
      <c r="M178" s="84"/>
      <c r="N178" s="83"/>
      <c r="O178" s="86"/>
      <c r="P178" s="84"/>
      <c r="Q178" s="84"/>
      <c r="R178" s="83"/>
      <c r="S178" s="86"/>
      <c r="T178" s="84"/>
      <c r="U178" s="84"/>
      <c r="V178" s="83"/>
    </row>
    <row r="179" spans="1:22" ht="25.5" x14ac:dyDescent="0.2">
      <c r="A179" s="157">
        <v>171</v>
      </c>
      <c r="B179" s="158" t="s">
        <v>159</v>
      </c>
      <c r="C179" s="147">
        <f t="shared" si="31"/>
        <v>0</v>
      </c>
      <c r="D179" s="14"/>
      <c r="E179" s="14"/>
      <c r="F179" s="85">
        <f>J179+N179+R179+V179</f>
        <v>0</v>
      </c>
      <c r="G179" s="86">
        <f t="shared" si="29"/>
        <v>0</v>
      </c>
      <c r="H179" s="14"/>
      <c r="I179" s="84"/>
      <c r="J179" s="6"/>
      <c r="K179" s="86"/>
      <c r="L179" s="84"/>
      <c r="M179" s="84"/>
      <c r="N179" s="83"/>
      <c r="O179" s="86"/>
      <c r="P179" s="84"/>
      <c r="Q179" s="84"/>
      <c r="R179" s="83"/>
      <c r="S179" s="86"/>
      <c r="T179" s="84"/>
      <c r="U179" s="84"/>
      <c r="V179" s="83"/>
    </row>
    <row r="180" spans="1:22" x14ac:dyDescent="0.2">
      <c r="A180" s="157">
        <f t="shared" si="26"/>
        <v>172</v>
      </c>
      <c r="B180" s="31" t="s">
        <v>160</v>
      </c>
      <c r="C180" s="11">
        <f t="shared" si="31"/>
        <v>0</v>
      </c>
      <c r="D180" s="84">
        <f t="shared" si="31"/>
        <v>0</v>
      </c>
      <c r="E180" s="84"/>
      <c r="F180" s="85"/>
      <c r="G180" s="86">
        <f t="shared" si="29"/>
        <v>0</v>
      </c>
      <c r="H180" s="84"/>
      <c r="I180" s="84"/>
      <c r="J180" s="83"/>
      <c r="K180" s="86"/>
      <c r="L180" s="84"/>
      <c r="M180" s="84"/>
      <c r="N180" s="83"/>
      <c r="O180" s="86"/>
      <c r="P180" s="84"/>
      <c r="Q180" s="84"/>
      <c r="R180" s="83"/>
      <c r="S180" s="86"/>
      <c r="T180" s="84"/>
      <c r="U180" s="84"/>
      <c r="V180" s="83"/>
    </row>
    <row r="181" spans="1:22" x14ac:dyDescent="0.2">
      <c r="A181" s="157">
        <f t="shared" si="26"/>
        <v>173</v>
      </c>
      <c r="B181" s="31" t="s">
        <v>152</v>
      </c>
      <c r="C181" s="11">
        <f t="shared" si="31"/>
        <v>0</v>
      </c>
      <c r="D181" s="84">
        <f t="shared" si="31"/>
        <v>0</v>
      </c>
      <c r="E181" s="84"/>
      <c r="F181" s="85"/>
      <c r="G181" s="86"/>
      <c r="H181" s="90"/>
      <c r="I181" s="90"/>
      <c r="J181" s="88"/>
      <c r="K181" s="86">
        <f>L181+N181</f>
        <v>0</v>
      </c>
      <c r="L181" s="90"/>
      <c r="M181" s="90"/>
      <c r="N181" s="88"/>
      <c r="O181" s="86"/>
      <c r="P181" s="90"/>
      <c r="Q181" s="90"/>
      <c r="R181" s="88"/>
      <c r="S181" s="86"/>
      <c r="T181" s="90"/>
      <c r="U181" s="90"/>
      <c r="V181" s="88"/>
    </row>
    <row r="182" spans="1:22" x14ac:dyDescent="0.2">
      <c r="A182" s="157">
        <v>174</v>
      </c>
      <c r="B182" s="31" t="s">
        <v>161</v>
      </c>
      <c r="C182" s="11">
        <f t="shared" si="31"/>
        <v>0</v>
      </c>
      <c r="D182" s="84">
        <f t="shared" si="31"/>
        <v>0</v>
      </c>
      <c r="E182" s="84"/>
      <c r="F182" s="85"/>
      <c r="G182" s="86">
        <f t="shared" si="29"/>
        <v>0</v>
      </c>
      <c r="H182" s="84"/>
      <c r="I182" s="90"/>
      <c r="J182" s="88"/>
      <c r="K182" s="93"/>
      <c r="L182" s="84"/>
      <c r="M182" s="90"/>
      <c r="N182" s="88"/>
      <c r="O182" s="93"/>
      <c r="P182" s="84"/>
      <c r="Q182" s="90"/>
      <c r="R182" s="88"/>
      <c r="S182" s="93"/>
      <c r="T182" s="84"/>
      <c r="U182" s="90"/>
      <c r="V182" s="88"/>
    </row>
    <row r="183" spans="1:22" x14ac:dyDescent="0.2">
      <c r="A183" s="157">
        <v>175</v>
      </c>
      <c r="B183" s="31" t="s">
        <v>162</v>
      </c>
      <c r="C183" s="11">
        <f t="shared" si="31"/>
        <v>0</v>
      </c>
      <c r="D183" s="84">
        <f t="shared" si="31"/>
        <v>0</v>
      </c>
      <c r="E183" s="84"/>
      <c r="F183" s="85"/>
      <c r="G183" s="93">
        <f t="shared" si="29"/>
        <v>0</v>
      </c>
      <c r="H183" s="84"/>
      <c r="I183" s="90"/>
      <c r="J183" s="88"/>
      <c r="K183" s="93"/>
      <c r="L183" s="84"/>
      <c r="M183" s="90"/>
      <c r="N183" s="88"/>
      <c r="O183" s="93"/>
      <c r="P183" s="84"/>
      <c r="Q183" s="90"/>
      <c r="R183" s="88"/>
      <c r="S183" s="93"/>
      <c r="T183" s="84"/>
      <c r="U183" s="90"/>
      <c r="V183" s="88"/>
    </row>
    <row r="184" spans="1:22" x14ac:dyDescent="0.2">
      <c r="A184" s="157">
        <v>176</v>
      </c>
      <c r="B184" s="31" t="s">
        <v>163</v>
      </c>
      <c r="C184" s="11">
        <f t="shared" si="31"/>
        <v>0</v>
      </c>
      <c r="D184" s="84">
        <f t="shared" si="31"/>
        <v>0</v>
      </c>
      <c r="E184" s="84"/>
      <c r="F184" s="85"/>
      <c r="G184" s="93">
        <f t="shared" si="29"/>
        <v>0</v>
      </c>
      <c r="H184" s="84"/>
      <c r="I184" s="90"/>
      <c r="J184" s="88"/>
      <c r="K184" s="93"/>
      <c r="L184" s="84"/>
      <c r="M184" s="90"/>
      <c r="N184" s="88"/>
      <c r="O184" s="93"/>
      <c r="P184" s="84"/>
      <c r="Q184" s="90"/>
      <c r="R184" s="88"/>
      <c r="S184" s="93"/>
      <c r="T184" s="84"/>
      <c r="U184" s="90"/>
      <c r="V184" s="88"/>
    </row>
    <row r="185" spans="1:22" x14ac:dyDescent="0.2">
      <c r="A185" s="157">
        <v>177</v>
      </c>
      <c r="B185" s="16" t="s">
        <v>92</v>
      </c>
      <c r="C185" s="20">
        <f t="shared" si="31"/>
        <v>0</v>
      </c>
      <c r="D185" s="18">
        <f>H185</f>
        <v>0</v>
      </c>
      <c r="E185" s="18"/>
      <c r="F185" s="19"/>
      <c r="G185" s="26">
        <f>G186</f>
        <v>0</v>
      </c>
      <c r="H185" s="18">
        <f>H186</f>
        <v>0</v>
      </c>
      <c r="I185" s="84"/>
      <c r="J185" s="88"/>
      <c r="K185" s="93"/>
      <c r="L185" s="84"/>
      <c r="M185" s="84"/>
      <c r="N185" s="88"/>
      <c r="O185" s="93"/>
      <c r="P185" s="84"/>
      <c r="Q185" s="84"/>
      <c r="R185" s="88"/>
      <c r="S185" s="93"/>
      <c r="T185" s="84"/>
      <c r="U185" s="84"/>
      <c r="V185" s="88"/>
    </row>
    <row r="186" spans="1:22" x14ac:dyDescent="0.2">
      <c r="A186" s="157">
        <f t="shared" si="26"/>
        <v>178</v>
      </c>
      <c r="B186" s="31" t="s">
        <v>164</v>
      </c>
      <c r="C186" s="11">
        <f t="shared" si="31"/>
        <v>0</v>
      </c>
      <c r="D186" s="84">
        <f t="shared" si="31"/>
        <v>0</v>
      </c>
      <c r="E186" s="84"/>
      <c r="F186" s="85"/>
      <c r="G186" s="93">
        <f t="shared" si="29"/>
        <v>0</v>
      </c>
      <c r="H186" s="84"/>
      <c r="I186" s="84"/>
      <c r="J186" s="88"/>
      <c r="K186" s="93"/>
      <c r="L186" s="84"/>
      <c r="M186" s="84"/>
      <c r="N186" s="88"/>
      <c r="O186" s="93"/>
      <c r="P186" s="84"/>
      <c r="Q186" s="84"/>
      <c r="R186" s="88"/>
      <c r="S186" s="93"/>
      <c r="T186" s="84"/>
      <c r="U186" s="84"/>
      <c r="V186" s="88"/>
    </row>
    <row r="187" spans="1:22" x14ac:dyDescent="0.2">
      <c r="A187" s="157">
        <v>179</v>
      </c>
      <c r="B187" s="16" t="s">
        <v>6</v>
      </c>
      <c r="C187" s="20">
        <f t="shared" si="31"/>
        <v>0</v>
      </c>
      <c r="D187" s="18">
        <f t="shared" si="31"/>
        <v>0</v>
      </c>
      <c r="E187" s="18">
        <f t="shared" si="31"/>
        <v>0</v>
      </c>
      <c r="F187" s="19"/>
      <c r="G187" s="20">
        <f t="shared" si="29"/>
        <v>0</v>
      </c>
      <c r="H187" s="18"/>
      <c r="I187" s="18"/>
      <c r="J187" s="23"/>
      <c r="K187" s="20"/>
      <c r="L187" s="84"/>
      <c r="M187" s="84"/>
      <c r="N187" s="83"/>
      <c r="O187" s="86"/>
      <c r="P187" s="84"/>
      <c r="Q187" s="84"/>
      <c r="R187" s="83"/>
      <c r="S187" s="20">
        <f>T187+V187</f>
        <v>0</v>
      </c>
      <c r="T187" s="18"/>
      <c r="U187" s="18"/>
      <c r="V187" s="21"/>
    </row>
    <row r="188" spans="1:22" x14ac:dyDescent="0.2">
      <c r="A188" s="157">
        <f t="shared" si="26"/>
        <v>180</v>
      </c>
      <c r="B188" s="16" t="s">
        <v>7</v>
      </c>
      <c r="C188" s="20">
        <f t="shared" si="31"/>
        <v>0</v>
      </c>
      <c r="D188" s="18">
        <f t="shared" si="31"/>
        <v>0</v>
      </c>
      <c r="E188" s="18">
        <f t="shared" si="31"/>
        <v>0</v>
      </c>
      <c r="F188" s="19"/>
      <c r="G188" s="20">
        <f t="shared" si="29"/>
        <v>0</v>
      </c>
      <c r="H188" s="18"/>
      <c r="I188" s="18"/>
      <c r="J188" s="23"/>
      <c r="K188" s="20"/>
      <c r="L188" s="84"/>
      <c r="M188" s="84"/>
      <c r="N188" s="83"/>
      <c r="O188" s="86"/>
      <c r="P188" s="84"/>
      <c r="Q188" s="84"/>
      <c r="R188" s="83"/>
      <c r="S188" s="20"/>
      <c r="T188" s="18"/>
      <c r="U188" s="18"/>
      <c r="V188" s="21"/>
    </row>
    <row r="189" spans="1:22" x14ac:dyDescent="0.2">
      <c r="A189" s="157">
        <f t="shared" si="26"/>
        <v>181</v>
      </c>
      <c r="B189" s="16" t="s">
        <v>8</v>
      </c>
      <c r="C189" s="20">
        <f t="shared" si="31"/>
        <v>0</v>
      </c>
      <c r="D189" s="18">
        <f t="shared" si="31"/>
        <v>0</v>
      </c>
      <c r="E189" s="18">
        <f t="shared" si="31"/>
        <v>0</v>
      </c>
      <c r="F189" s="19"/>
      <c r="G189" s="20">
        <f t="shared" si="29"/>
        <v>0</v>
      </c>
      <c r="H189" s="18"/>
      <c r="I189" s="18"/>
      <c r="J189" s="21"/>
      <c r="K189" s="20"/>
      <c r="L189" s="84"/>
      <c r="M189" s="84"/>
      <c r="N189" s="83"/>
      <c r="O189" s="86"/>
      <c r="P189" s="84"/>
      <c r="Q189" s="84"/>
      <c r="R189" s="83"/>
      <c r="S189" s="20">
        <f>T189+V189</f>
        <v>0</v>
      </c>
      <c r="T189" s="18"/>
      <c r="U189" s="18"/>
      <c r="V189" s="21"/>
    </row>
    <row r="190" spans="1:22" x14ac:dyDescent="0.2">
      <c r="A190" s="157">
        <f t="shared" si="26"/>
        <v>182</v>
      </c>
      <c r="B190" s="16" t="s">
        <v>9</v>
      </c>
      <c r="C190" s="20">
        <f t="shared" si="31"/>
        <v>0</v>
      </c>
      <c r="D190" s="18">
        <f t="shared" si="31"/>
        <v>0</v>
      </c>
      <c r="E190" s="18">
        <f t="shared" si="31"/>
        <v>0</v>
      </c>
      <c r="F190" s="19"/>
      <c r="G190" s="20">
        <f t="shared" si="29"/>
        <v>0</v>
      </c>
      <c r="H190" s="18"/>
      <c r="I190" s="18"/>
      <c r="J190" s="21"/>
      <c r="K190" s="20"/>
      <c r="L190" s="84"/>
      <c r="M190" s="84"/>
      <c r="N190" s="83"/>
      <c r="O190" s="86"/>
      <c r="P190" s="84"/>
      <c r="Q190" s="84"/>
      <c r="R190" s="83"/>
      <c r="S190" s="20"/>
      <c r="T190" s="18"/>
      <c r="U190" s="18"/>
      <c r="V190" s="21"/>
    </row>
    <row r="191" spans="1:22" x14ac:dyDescent="0.2">
      <c r="A191" s="157">
        <f t="shared" si="26"/>
        <v>183</v>
      </c>
      <c r="B191" s="16" t="s">
        <v>10</v>
      </c>
      <c r="C191" s="20">
        <f t="shared" si="31"/>
        <v>0</v>
      </c>
      <c r="D191" s="18">
        <f t="shared" si="31"/>
        <v>0</v>
      </c>
      <c r="E191" s="18">
        <f t="shared" si="31"/>
        <v>0</v>
      </c>
      <c r="F191" s="19"/>
      <c r="G191" s="20">
        <f t="shared" si="29"/>
        <v>0</v>
      </c>
      <c r="H191" s="18"/>
      <c r="I191" s="18"/>
      <c r="J191" s="21"/>
      <c r="K191" s="20"/>
      <c r="L191" s="84"/>
      <c r="M191" s="84"/>
      <c r="N191" s="83"/>
      <c r="O191" s="86"/>
      <c r="P191" s="84"/>
      <c r="Q191" s="84"/>
      <c r="R191" s="83"/>
      <c r="S191" s="20"/>
      <c r="T191" s="18"/>
      <c r="U191" s="18"/>
      <c r="V191" s="21"/>
    </row>
    <row r="192" spans="1:22" x14ac:dyDescent="0.2">
      <c r="A192" s="157">
        <f t="shared" si="26"/>
        <v>184</v>
      </c>
      <c r="B192" s="16" t="s">
        <v>11</v>
      </c>
      <c r="C192" s="20">
        <f t="shared" si="31"/>
        <v>0</v>
      </c>
      <c r="D192" s="18">
        <f t="shared" si="31"/>
        <v>0</v>
      </c>
      <c r="E192" s="18">
        <f t="shared" si="31"/>
        <v>0</v>
      </c>
      <c r="F192" s="19"/>
      <c r="G192" s="20">
        <f t="shared" si="29"/>
        <v>0</v>
      </c>
      <c r="H192" s="18"/>
      <c r="I192" s="18"/>
      <c r="J192" s="21"/>
      <c r="K192" s="20"/>
      <c r="L192" s="84"/>
      <c r="M192" s="84"/>
      <c r="N192" s="83"/>
      <c r="O192" s="86"/>
      <c r="P192" s="84"/>
      <c r="Q192" s="84"/>
      <c r="R192" s="83"/>
      <c r="S192" s="20"/>
      <c r="T192" s="18"/>
      <c r="U192" s="18"/>
      <c r="V192" s="21"/>
    </row>
    <row r="193" spans="1:22" x14ac:dyDescent="0.2">
      <c r="A193" s="157">
        <f t="shared" si="26"/>
        <v>185</v>
      </c>
      <c r="B193" s="16" t="s">
        <v>12</v>
      </c>
      <c r="C193" s="20">
        <f t="shared" si="31"/>
        <v>0</v>
      </c>
      <c r="D193" s="18">
        <f t="shared" si="31"/>
        <v>0</v>
      </c>
      <c r="E193" s="18">
        <f t="shared" si="31"/>
        <v>0</v>
      </c>
      <c r="F193" s="19"/>
      <c r="G193" s="20">
        <f t="shared" si="29"/>
        <v>0</v>
      </c>
      <c r="H193" s="18"/>
      <c r="I193" s="18"/>
      <c r="J193" s="21"/>
      <c r="K193" s="20"/>
      <c r="L193" s="84"/>
      <c r="M193" s="84"/>
      <c r="N193" s="83"/>
      <c r="O193" s="86"/>
      <c r="P193" s="84"/>
      <c r="Q193" s="84"/>
      <c r="R193" s="83"/>
      <c r="S193" s="20">
        <f>T193+V193</f>
        <v>0</v>
      </c>
      <c r="T193" s="18"/>
      <c r="U193" s="18"/>
      <c r="V193" s="21"/>
    </row>
    <row r="194" spans="1:22" x14ac:dyDescent="0.2">
      <c r="A194" s="157">
        <f t="shared" si="26"/>
        <v>186</v>
      </c>
      <c r="B194" s="16" t="s">
        <v>13</v>
      </c>
      <c r="C194" s="20">
        <f t="shared" si="31"/>
        <v>0</v>
      </c>
      <c r="D194" s="18">
        <f t="shared" si="31"/>
        <v>0</v>
      </c>
      <c r="E194" s="18">
        <f t="shared" si="31"/>
        <v>0</v>
      </c>
      <c r="F194" s="19"/>
      <c r="G194" s="20">
        <f t="shared" si="29"/>
        <v>0</v>
      </c>
      <c r="H194" s="18"/>
      <c r="I194" s="18"/>
      <c r="J194" s="21"/>
      <c r="K194" s="20"/>
      <c r="L194" s="84"/>
      <c r="M194" s="84"/>
      <c r="N194" s="83"/>
      <c r="O194" s="86"/>
      <c r="P194" s="84"/>
      <c r="Q194" s="84"/>
      <c r="R194" s="83"/>
      <c r="S194" s="20"/>
      <c r="T194" s="18"/>
      <c r="U194" s="18"/>
      <c r="V194" s="21"/>
    </row>
    <row r="195" spans="1:22" x14ac:dyDescent="0.2">
      <c r="A195" s="157">
        <f t="shared" si="26"/>
        <v>187</v>
      </c>
      <c r="B195" s="16" t="s">
        <v>25</v>
      </c>
      <c r="C195" s="20">
        <f t="shared" si="31"/>
        <v>0</v>
      </c>
      <c r="D195" s="18">
        <f t="shared" si="31"/>
        <v>0</v>
      </c>
      <c r="E195" s="18">
        <f t="shared" si="31"/>
        <v>0</v>
      </c>
      <c r="F195" s="19"/>
      <c r="G195" s="20">
        <f t="shared" si="29"/>
        <v>0</v>
      </c>
      <c r="H195" s="18"/>
      <c r="I195" s="18"/>
      <c r="J195" s="21"/>
      <c r="K195" s="20"/>
      <c r="L195" s="84"/>
      <c r="M195" s="84"/>
      <c r="N195" s="83"/>
      <c r="O195" s="86"/>
      <c r="P195" s="84"/>
      <c r="Q195" s="84"/>
      <c r="R195" s="83"/>
      <c r="S195" s="20"/>
      <c r="T195" s="18"/>
      <c r="U195" s="18"/>
      <c r="V195" s="21"/>
    </row>
    <row r="196" spans="1:22" ht="13.5" thickBot="1" x14ac:dyDescent="0.25">
      <c r="A196" s="159">
        <f t="shared" si="26"/>
        <v>188</v>
      </c>
      <c r="B196" s="16" t="s">
        <v>14</v>
      </c>
      <c r="C196" s="20">
        <f t="shared" si="31"/>
        <v>0</v>
      </c>
      <c r="D196" s="18">
        <f t="shared" si="31"/>
        <v>0</v>
      </c>
      <c r="E196" s="18">
        <f>I196+M196+Q196+U196</f>
        <v>0</v>
      </c>
      <c r="F196" s="19"/>
      <c r="G196" s="48">
        <f t="shared" si="29"/>
        <v>0</v>
      </c>
      <c r="H196" s="47"/>
      <c r="I196" s="47"/>
      <c r="J196" s="50"/>
      <c r="K196" s="20"/>
      <c r="L196" s="84"/>
      <c r="M196" s="84"/>
      <c r="N196" s="83"/>
      <c r="O196" s="86"/>
      <c r="P196" s="84"/>
      <c r="Q196" s="84"/>
      <c r="R196" s="83"/>
      <c r="S196" s="48">
        <f>T196+V196</f>
        <v>0</v>
      </c>
      <c r="T196" s="47"/>
      <c r="U196" s="47"/>
      <c r="V196" s="50"/>
    </row>
    <row r="197" spans="1:22" ht="45.75" thickBot="1" x14ac:dyDescent="0.3">
      <c r="A197" s="61">
        <v>189</v>
      </c>
      <c r="B197" s="62" t="s">
        <v>165</v>
      </c>
      <c r="C197" s="63">
        <f t="shared" si="31"/>
        <v>0</v>
      </c>
      <c r="D197" s="51">
        <f t="shared" si="31"/>
        <v>0</v>
      </c>
      <c r="E197" s="51"/>
      <c r="F197" s="56"/>
      <c r="G197" s="63">
        <f>G198+G200+G203+G206</f>
        <v>0</v>
      </c>
      <c r="H197" s="51">
        <f>H198+H200+H203+H206</f>
        <v>0</v>
      </c>
      <c r="I197" s="51"/>
      <c r="J197" s="56"/>
      <c r="K197" s="64">
        <f>K201</f>
        <v>0</v>
      </c>
      <c r="L197" s="51">
        <f>L201</f>
        <v>0</v>
      </c>
      <c r="M197" s="51"/>
      <c r="N197" s="56"/>
      <c r="O197" s="63"/>
      <c r="P197" s="51"/>
      <c r="Q197" s="51"/>
      <c r="R197" s="56"/>
      <c r="S197" s="51"/>
      <c r="T197" s="51"/>
      <c r="U197" s="51"/>
      <c r="V197" s="56"/>
    </row>
    <row r="198" spans="1:22" x14ac:dyDescent="0.2">
      <c r="A198" s="66">
        <v>190</v>
      </c>
      <c r="B198" s="80" t="s">
        <v>89</v>
      </c>
      <c r="C198" s="75">
        <f t="shared" si="31"/>
        <v>0</v>
      </c>
      <c r="D198" s="73">
        <f t="shared" si="31"/>
        <v>0</v>
      </c>
      <c r="E198" s="73"/>
      <c r="F198" s="76"/>
      <c r="G198" s="77">
        <f>G199</f>
        <v>0</v>
      </c>
      <c r="H198" s="73">
        <f>H199</f>
        <v>0</v>
      </c>
      <c r="I198" s="107"/>
      <c r="J198" s="99"/>
      <c r="K198" s="160"/>
      <c r="L198" s="107"/>
      <c r="M198" s="107"/>
      <c r="N198" s="161"/>
      <c r="O198" s="160"/>
      <c r="P198" s="107"/>
      <c r="Q198" s="107"/>
      <c r="R198" s="161"/>
      <c r="S198" s="160"/>
      <c r="T198" s="107"/>
      <c r="U198" s="107"/>
      <c r="V198" s="161"/>
    </row>
    <row r="199" spans="1:22" x14ac:dyDescent="0.2">
      <c r="A199" s="81">
        <f t="shared" si="26"/>
        <v>191</v>
      </c>
      <c r="B199" s="31" t="s">
        <v>166</v>
      </c>
      <c r="C199" s="11">
        <f t="shared" si="31"/>
        <v>0</v>
      </c>
      <c r="D199" s="84">
        <f t="shared" si="31"/>
        <v>0</v>
      </c>
      <c r="E199" s="84"/>
      <c r="F199" s="83"/>
      <c r="G199" s="90">
        <f t="shared" si="29"/>
        <v>0</v>
      </c>
      <c r="H199" s="85"/>
      <c r="I199" s="84"/>
      <c r="J199" s="85"/>
      <c r="K199" s="86"/>
      <c r="L199" s="84"/>
      <c r="M199" s="84"/>
      <c r="N199" s="83"/>
      <c r="O199" s="86"/>
      <c r="P199" s="84"/>
      <c r="Q199" s="84"/>
      <c r="R199" s="83"/>
      <c r="S199" s="86"/>
      <c r="T199" s="84"/>
      <c r="U199" s="84"/>
      <c r="V199" s="83"/>
    </row>
    <row r="200" spans="1:22" x14ac:dyDescent="0.2">
      <c r="A200" s="81">
        <f t="shared" si="26"/>
        <v>192</v>
      </c>
      <c r="B200" s="16" t="s">
        <v>167</v>
      </c>
      <c r="C200" s="20">
        <f t="shared" si="31"/>
        <v>0</v>
      </c>
      <c r="D200" s="18">
        <f t="shared" si="31"/>
        <v>0</v>
      </c>
      <c r="E200" s="18"/>
      <c r="F200" s="21"/>
      <c r="G200" s="87">
        <f>G202</f>
        <v>0</v>
      </c>
      <c r="H200" s="18">
        <f>H202</f>
        <v>0</v>
      </c>
      <c r="I200" s="84"/>
      <c r="J200" s="85"/>
      <c r="K200" s="26">
        <f>K201</f>
        <v>0</v>
      </c>
      <c r="L200" s="18">
        <f>L201</f>
        <v>0</v>
      </c>
      <c r="M200" s="84"/>
      <c r="N200" s="83"/>
      <c r="O200" s="86"/>
      <c r="P200" s="84"/>
      <c r="Q200" s="84"/>
      <c r="R200" s="83"/>
      <c r="S200" s="86"/>
      <c r="T200" s="84"/>
      <c r="U200" s="84"/>
      <c r="V200" s="83"/>
    </row>
    <row r="201" spans="1:22" x14ac:dyDescent="0.2">
      <c r="A201" s="81">
        <f t="shared" si="26"/>
        <v>193</v>
      </c>
      <c r="B201" s="31" t="s">
        <v>168</v>
      </c>
      <c r="C201" s="11">
        <f t="shared" si="31"/>
        <v>0</v>
      </c>
      <c r="D201" s="14">
        <f t="shared" si="31"/>
        <v>0</v>
      </c>
      <c r="E201" s="18"/>
      <c r="F201" s="21"/>
      <c r="G201" s="17"/>
      <c r="H201" s="87"/>
      <c r="I201" s="84"/>
      <c r="J201" s="85"/>
      <c r="K201" s="86">
        <f>L201+N201</f>
        <v>0</v>
      </c>
      <c r="L201" s="84"/>
      <c r="M201" s="84"/>
      <c r="N201" s="83"/>
      <c r="O201" s="86"/>
      <c r="P201" s="84"/>
      <c r="Q201" s="84"/>
      <c r="R201" s="83"/>
      <c r="S201" s="86"/>
      <c r="T201" s="84"/>
      <c r="U201" s="84"/>
      <c r="V201" s="83"/>
    </row>
    <row r="202" spans="1:22" x14ac:dyDescent="0.2">
      <c r="A202" s="81">
        <f t="shared" si="26"/>
        <v>194</v>
      </c>
      <c r="B202" s="31" t="s">
        <v>169</v>
      </c>
      <c r="C202" s="11">
        <f t="shared" si="31"/>
        <v>0</v>
      </c>
      <c r="D202" s="84">
        <f t="shared" si="31"/>
        <v>0</v>
      </c>
      <c r="E202" s="84"/>
      <c r="F202" s="83"/>
      <c r="G202" s="90">
        <f t="shared" si="29"/>
        <v>0</v>
      </c>
      <c r="H202" s="85"/>
      <c r="I202" s="84"/>
      <c r="J202" s="85"/>
      <c r="K202" s="86"/>
      <c r="L202" s="84"/>
      <c r="M202" s="84"/>
      <c r="N202" s="83"/>
      <c r="O202" s="86"/>
      <c r="P202" s="84"/>
      <c r="Q202" s="84"/>
      <c r="R202" s="83"/>
      <c r="S202" s="86"/>
      <c r="T202" s="84"/>
      <c r="U202" s="84"/>
      <c r="V202" s="83"/>
    </row>
    <row r="203" spans="1:22" x14ac:dyDescent="0.2">
      <c r="A203" s="81">
        <v>195</v>
      </c>
      <c r="B203" s="16" t="s">
        <v>92</v>
      </c>
      <c r="C203" s="20">
        <f t="shared" si="31"/>
        <v>0</v>
      </c>
      <c r="D203" s="18">
        <f t="shared" si="31"/>
        <v>0</v>
      </c>
      <c r="E203" s="18"/>
      <c r="F203" s="21"/>
      <c r="G203" s="87">
        <f t="shared" si="29"/>
        <v>0</v>
      </c>
      <c r="H203" s="18">
        <f>H204+H205</f>
        <v>0</v>
      </c>
      <c r="I203" s="84"/>
      <c r="J203" s="85"/>
      <c r="K203" s="86"/>
      <c r="L203" s="84"/>
      <c r="M203" s="84"/>
      <c r="N203" s="83"/>
      <c r="O203" s="86"/>
      <c r="P203" s="84"/>
      <c r="Q203" s="84"/>
      <c r="R203" s="83"/>
      <c r="S203" s="26"/>
      <c r="T203" s="18"/>
      <c r="U203" s="84"/>
      <c r="V203" s="83"/>
    </row>
    <row r="204" spans="1:22" ht="25.5" x14ac:dyDescent="0.2">
      <c r="A204" s="81">
        <f t="shared" si="26"/>
        <v>196</v>
      </c>
      <c r="B204" s="94" t="s">
        <v>170</v>
      </c>
      <c r="C204" s="11">
        <f t="shared" si="31"/>
        <v>0</v>
      </c>
      <c r="D204" s="14">
        <f t="shared" si="31"/>
        <v>0</v>
      </c>
      <c r="E204" s="41"/>
      <c r="F204" s="42"/>
      <c r="G204" s="9">
        <f t="shared" si="29"/>
        <v>0</v>
      </c>
      <c r="H204" s="162"/>
      <c r="I204" s="131"/>
      <c r="J204" s="150"/>
      <c r="K204" s="130"/>
      <c r="L204" s="131"/>
      <c r="M204" s="131"/>
      <c r="N204" s="132"/>
      <c r="O204" s="130"/>
      <c r="P204" s="131"/>
      <c r="Q204" s="131"/>
      <c r="R204" s="132"/>
      <c r="S204" s="130"/>
      <c r="T204" s="131"/>
      <c r="U204" s="131"/>
      <c r="V204" s="132"/>
    </row>
    <row r="205" spans="1:22" x14ac:dyDescent="0.2">
      <c r="A205" s="81">
        <f t="shared" si="26"/>
        <v>197</v>
      </c>
      <c r="B205" s="16" t="s">
        <v>171</v>
      </c>
      <c r="C205" s="11">
        <f t="shared" si="31"/>
        <v>0</v>
      </c>
      <c r="D205" s="14">
        <f t="shared" si="31"/>
        <v>0</v>
      </c>
      <c r="E205" s="35"/>
      <c r="F205" s="38"/>
      <c r="G205" s="90">
        <f t="shared" si="29"/>
        <v>0</v>
      </c>
      <c r="H205" s="41"/>
      <c r="I205" s="131"/>
      <c r="J205" s="150"/>
      <c r="K205" s="130"/>
      <c r="L205" s="131"/>
      <c r="M205" s="131"/>
      <c r="N205" s="132"/>
      <c r="O205" s="130"/>
      <c r="P205" s="131"/>
      <c r="Q205" s="131"/>
      <c r="R205" s="132"/>
      <c r="S205" s="14"/>
      <c r="T205" s="131"/>
      <c r="U205" s="131"/>
      <c r="V205" s="132"/>
    </row>
    <row r="206" spans="1:22" x14ac:dyDescent="0.2">
      <c r="A206" s="81">
        <v>198</v>
      </c>
      <c r="B206" s="16" t="s">
        <v>32</v>
      </c>
      <c r="C206" s="20">
        <f t="shared" si="31"/>
        <v>0</v>
      </c>
      <c r="D206" s="18">
        <f t="shared" si="31"/>
        <v>0</v>
      </c>
      <c r="E206" s="35"/>
      <c r="F206" s="38"/>
      <c r="G206" s="17">
        <f t="shared" si="29"/>
        <v>0</v>
      </c>
      <c r="H206" s="35">
        <f>H207</f>
        <v>0</v>
      </c>
      <c r="I206" s="131"/>
      <c r="J206" s="163"/>
      <c r="K206" s="164"/>
      <c r="L206" s="131"/>
      <c r="M206" s="131"/>
      <c r="N206" s="165"/>
      <c r="O206" s="130"/>
      <c r="P206" s="131"/>
      <c r="Q206" s="131"/>
      <c r="R206" s="165"/>
      <c r="S206" s="164"/>
      <c r="T206" s="131"/>
      <c r="U206" s="131"/>
      <c r="V206" s="165"/>
    </row>
    <row r="207" spans="1:22" ht="13.5" thickBot="1" x14ac:dyDescent="0.25">
      <c r="A207" s="110">
        <v>199</v>
      </c>
      <c r="B207" s="126" t="s">
        <v>172</v>
      </c>
      <c r="C207" s="40">
        <f t="shared" si="31"/>
        <v>0</v>
      </c>
      <c r="D207" s="41">
        <f t="shared" si="31"/>
        <v>0</v>
      </c>
      <c r="E207" s="35"/>
      <c r="F207" s="38"/>
      <c r="G207" s="149">
        <f t="shared" si="29"/>
        <v>0</v>
      </c>
      <c r="H207" s="41"/>
      <c r="I207" s="131"/>
      <c r="J207" s="163"/>
      <c r="K207" s="164"/>
      <c r="L207" s="131"/>
      <c r="M207" s="131"/>
      <c r="N207" s="165"/>
      <c r="O207" s="130"/>
      <c r="P207" s="131"/>
      <c r="Q207" s="131"/>
      <c r="R207" s="165"/>
      <c r="S207" s="164"/>
      <c r="T207" s="131"/>
      <c r="U207" s="131"/>
      <c r="V207" s="165"/>
    </row>
    <row r="208" spans="1:22" ht="13.5" thickBot="1" x14ac:dyDescent="0.25">
      <c r="A208" s="61">
        <v>200</v>
      </c>
      <c r="B208" s="166" t="s">
        <v>173</v>
      </c>
      <c r="C208" s="116">
        <f t="shared" si="31"/>
        <v>12693.383999999998</v>
      </c>
      <c r="D208" s="117">
        <f t="shared" si="31"/>
        <v>12681.564999999999</v>
      </c>
      <c r="E208" s="51">
        <f>I208+M208+Q208+U208</f>
        <v>8236.3879999999972</v>
      </c>
      <c r="F208" s="52">
        <f>J208+N208+R208+V208</f>
        <v>11.819000000000001</v>
      </c>
      <c r="G208" s="117">
        <f>G9+G44+G99+G140+G175+G197</f>
        <v>5817.7960000000003</v>
      </c>
      <c r="H208" s="117">
        <f>H9+H44+H99+H140+H175+H197</f>
        <v>5807.9770000000008</v>
      </c>
      <c r="I208" s="51">
        <f>I9+I44+I99+I140+I175+I197</f>
        <v>3611.0589999999993</v>
      </c>
      <c r="J208" s="117">
        <f>J9+J44+J99+J140+J175+J197</f>
        <v>9.8190000000000008</v>
      </c>
      <c r="K208" s="55">
        <f>K9+K44+K99+K140+K175+K197</f>
        <v>239.86199999999997</v>
      </c>
      <c r="L208" s="51">
        <f>L9+L44+L140+L175+L197</f>
        <v>239.86199999999997</v>
      </c>
      <c r="M208" s="51">
        <f>M9+M44+M140+M175+M197</f>
        <v>82.593000000000004</v>
      </c>
      <c r="N208" s="65">
        <f>N9+N44+N99+N140+N175+N197</f>
        <v>0</v>
      </c>
      <c r="O208" s="63">
        <f>O9+O44+O99+O140+O175+O197</f>
        <v>6048.3999999999978</v>
      </c>
      <c r="P208" s="51">
        <f>P9+P44+P99+P140+P175+P197</f>
        <v>6048.3999999999978</v>
      </c>
      <c r="Q208" s="51">
        <f>Q9+Q44+Q99+Q140+Q175+Q197</f>
        <v>4518.9329999999982</v>
      </c>
      <c r="R208" s="51"/>
      <c r="S208" s="57">
        <f>S9+S44+S99+S140+S175+S197</f>
        <v>587.32600000000002</v>
      </c>
      <c r="T208" s="117">
        <f>T9+T44+T99+T140+T175+T197</f>
        <v>585.32600000000002</v>
      </c>
      <c r="U208" s="117">
        <f>U9+U44+U99+U140+U175+U197</f>
        <v>23.803000000000004</v>
      </c>
      <c r="V208" s="56">
        <f>V9+V20+SUM(V34:V43)+V44+V99+V140+V175+V197</f>
        <v>2</v>
      </c>
    </row>
    <row r="211" spans="2:2" x14ac:dyDescent="0.2">
      <c r="B211" s="4" t="s">
        <v>72</v>
      </c>
    </row>
    <row r="212" spans="2:2" x14ac:dyDescent="0.2">
      <c r="B212" s="4" t="s">
        <v>178</v>
      </c>
    </row>
    <row r="213" spans="2:2" x14ac:dyDescent="0.2">
      <c r="B213" s="4" t="s">
        <v>174</v>
      </c>
    </row>
    <row r="214" spans="2:2" x14ac:dyDescent="0.2">
      <c r="B214" s="4" t="s">
        <v>73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72"/>
  <sheetViews>
    <sheetView topLeftCell="C3" zoomScaleNormal="100" workbookViewId="0">
      <pane xSplit="2" ySplit="11" topLeftCell="E14" activePane="bottomRight" state="frozen"/>
      <selection activeCell="C4" sqref="C4"/>
      <selection pane="topRight" activeCell="E4" sqref="E4"/>
      <selection pane="bottomLeft" activeCell="C17" sqref="C17"/>
      <selection pane="bottomRight" activeCell="N29" sqref="N29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1.7109375" customWidth="1"/>
    <col min="7" max="7" width="10.7109375" customWidth="1"/>
    <col min="8" max="8" width="11.7109375" customWidth="1"/>
    <col min="9" max="9" width="10.42578125" customWidth="1"/>
    <col min="10" max="10" width="11.7109375" customWidth="1"/>
  </cols>
  <sheetData>
    <row r="1" spans="3:10" hidden="1" x14ac:dyDescent="0.2"/>
    <row r="2" spans="3:10" hidden="1" x14ac:dyDescent="0.2"/>
    <row r="4" spans="3:10" ht="15" x14ac:dyDescent="0.25">
      <c r="G4" s="167"/>
      <c r="H4" s="185"/>
      <c r="I4" s="185"/>
      <c r="J4" s="185"/>
    </row>
    <row r="5" spans="3:10" ht="15" x14ac:dyDescent="0.25">
      <c r="G5" s="167"/>
      <c r="H5" s="185"/>
      <c r="I5" s="185"/>
      <c r="J5" s="186"/>
    </row>
    <row r="6" spans="3:10" ht="15" x14ac:dyDescent="0.25">
      <c r="G6" s="167"/>
      <c r="H6" s="185"/>
      <c r="I6" s="185"/>
      <c r="J6" s="185"/>
    </row>
    <row r="7" spans="3:10" ht="15" x14ac:dyDescent="0.25">
      <c r="H7" s="5"/>
      <c r="I7" s="185"/>
      <c r="J7" s="189"/>
    </row>
    <row r="8" spans="3:10" ht="29.25" customHeight="1" x14ac:dyDescent="0.2">
      <c r="C8" s="4" t="s">
        <v>36</v>
      </c>
      <c r="D8" s="319" t="s">
        <v>212</v>
      </c>
      <c r="E8" s="320"/>
      <c r="F8" s="320"/>
      <c r="G8" s="320"/>
      <c r="H8" s="321"/>
      <c r="I8" s="321"/>
      <c r="J8" s="321"/>
    </row>
    <row r="9" spans="3:10" ht="15" x14ac:dyDescent="0.25">
      <c r="D9" s="167"/>
      <c r="E9" s="329"/>
      <c r="F9" s="329"/>
      <c r="G9" s="167"/>
      <c r="H9" s="167"/>
      <c r="I9" s="185"/>
      <c r="J9" s="185"/>
    </row>
    <row r="10" spans="3:10" x14ac:dyDescent="0.2">
      <c r="D10" s="167"/>
      <c r="E10" s="172"/>
      <c r="F10" s="172"/>
      <c r="G10" s="167"/>
      <c r="H10" s="167"/>
      <c r="I10" s="167"/>
      <c r="J10" s="167"/>
    </row>
    <row r="11" spans="3:10" ht="13.5" thickBot="1" x14ac:dyDescent="0.25">
      <c r="C11" s="178"/>
      <c r="D11" s="178"/>
      <c r="E11" s="178"/>
      <c r="F11" s="178"/>
      <c r="G11" s="178"/>
      <c r="H11" s="178"/>
      <c r="I11" s="178"/>
      <c r="J11" s="178" t="s">
        <v>211</v>
      </c>
    </row>
    <row r="12" spans="3:10" ht="12.75" customHeight="1" x14ac:dyDescent="0.2">
      <c r="C12" s="322" t="s">
        <v>0</v>
      </c>
      <c r="D12" s="327" t="s">
        <v>37</v>
      </c>
      <c r="E12" s="324" t="s">
        <v>38</v>
      </c>
      <c r="F12" s="322" t="s">
        <v>206</v>
      </c>
      <c r="G12" s="330" t="s">
        <v>207</v>
      </c>
      <c r="H12" s="322" t="s">
        <v>196</v>
      </c>
      <c r="I12" s="322" t="s">
        <v>208</v>
      </c>
      <c r="J12" s="322" t="s">
        <v>209</v>
      </c>
    </row>
    <row r="13" spans="3:10" ht="39.75" customHeight="1" thickBot="1" x14ac:dyDescent="0.25">
      <c r="C13" s="326"/>
      <c r="D13" s="328"/>
      <c r="E13" s="325"/>
      <c r="F13" s="323"/>
      <c r="G13" s="331"/>
      <c r="H13" s="323"/>
      <c r="I13" s="323"/>
      <c r="J13" s="323"/>
    </row>
    <row r="14" spans="3:10" x14ac:dyDescent="0.2">
      <c r="C14" s="181">
        <v>1</v>
      </c>
      <c r="D14" s="233" t="s">
        <v>46</v>
      </c>
      <c r="E14" s="192">
        <f>F14+G14+H14+I14+J14</f>
        <v>356.05</v>
      </c>
      <c r="F14" s="236">
        <f>F15</f>
        <v>356.05</v>
      </c>
      <c r="G14" s="207"/>
      <c r="H14" s="206"/>
      <c r="I14" s="206"/>
      <c r="J14" s="206"/>
    </row>
    <row r="15" spans="3:10" ht="12.75" customHeight="1" x14ac:dyDescent="0.2">
      <c r="C15" s="188">
        <v>2</v>
      </c>
      <c r="D15" s="222" t="s">
        <v>48</v>
      </c>
      <c r="E15" s="204">
        <f t="shared" ref="E15:E63" si="0">F15+G15+H15+I15+J15</f>
        <v>356.05</v>
      </c>
      <c r="F15" s="219">
        <v>356.05</v>
      </c>
      <c r="G15" s="212"/>
      <c r="H15" s="216"/>
      <c r="I15" s="216"/>
      <c r="J15" s="216"/>
    </row>
    <row r="16" spans="3:10" x14ac:dyDescent="0.2">
      <c r="C16" s="188">
        <f>C15+1</f>
        <v>3</v>
      </c>
      <c r="D16" s="223" t="s">
        <v>202</v>
      </c>
      <c r="E16" s="199">
        <f t="shared" si="0"/>
        <v>5442.2860000000001</v>
      </c>
      <c r="F16" s="220">
        <f>SUM(F17:F19)</f>
        <v>4835.723</v>
      </c>
      <c r="G16" s="213">
        <f>SUM(G17:G19)</f>
        <v>606.56299999999999</v>
      </c>
      <c r="H16" s="199"/>
      <c r="I16" s="199"/>
      <c r="J16" s="199"/>
    </row>
    <row r="17" spans="3:10" x14ac:dyDescent="0.2">
      <c r="C17" s="188">
        <f t="shared" ref="C17:C63" si="1">C16+1</f>
        <v>4</v>
      </c>
      <c r="D17" s="222" t="s">
        <v>23</v>
      </c>
      <c r="E17" s="199">
        <f t="shared" si="0"/>
        <v>5166.6850000000004</v>
      </c>
      <c r="F17" s="196">
        <f>5166.685-470.319</f>
        <v>4696.366</v>
      </c>
      <c r="G17" s="214">
        <v>470.31900000000002</v>
      </c>
      <c r="H17" s="204"/>
      <c r="I17" s="204"/>
      <c r="J17" s="204"/>
    </row>
    <row r="18" spans="3:10" x14ac:dyDescent="0.2">
      <c r="C18" s="188">
        <f t="shared" si="1"/>
        <v>5</v>
      </c>
      <c r="D18" s="224" t="s">
        <v>47</v>
      </c>
      <c r="E18" s="204">
        <f t="shared" si="0"/>
        <v>139.357</v>
      </c>
      <c r="F18" s="219">
        <v>139.357</v>
      </c>
      <c r="G18" s="214"/>
      <c r="H18" s="204"/>
      <c r="I18" s="204"/>
      <c r="J18" s="204"/>
    </row>
    <row r="19" spans="3:10" x14ac:dyDescent="0.2">
      <c r="C19" s="188">
        <f t="shared" si="1"/>
        <v>6</v>
      </c>
      <c r="D19" s="222" t="s">
        <v>49</v>
      </c>
      <c r="E19" s="204">
        <f t="shared" si="0"/>
        <v>136.244</v>
      </c>
      <c r="F19" s="203"/>
      <c r="G19" s="214">
        <v>136.244</v>
      </c>
      <c r="H19" s="204"/>
      <c r="I19" s="204"/>
      <c r="J19" s="204"/>
    </row>
    <row r="20" spans="3:10" x14ac:dyDescent="0.2">
      <c r="C20" s="188">
        <f t="shared" si="1"/>
        <v>7</v>
      </c>
      <c r="D20" s="223" t="s">
        <v>50</v>
      </c>
      <c r="E20" s="199">
        <f t="shared" si="0"/>
        <v>104.343</v>
      </c>
      <c r="F20" s="220">
        <v>104.343</v>
      </c>
      <c r="G20" s="213"/>
      <c r="H20" s="199"/>
      <c r="I20" s="199"/>
      <c r="J20" s="199"/>
    </row>
    <row r="21" spans="3:10" x14ac:dyDescent="0.2">
      <c r="C21" s="188">
        <f t="shared" si="1"/>
        <v>8</v>
      </c>
      <c r="D21" s="225" t="s">
        <v>203</v>
      </c>
      <c r="E21" s="199">
        <f t="shared" si="0"/>
        <v>9.8569999999999993</v>
      </c>
      <c r="F21" s="220"/>
      <c r="G21" s="215"/>
      <c r="H21" s="199">
        <f>SUM(H22:H22)</f>
        <v>9.8569999999999993</v>
      </c>
      <c r="I21" s="199"/>
      <c r="J21" s="199"/>
    </row>
    <row r="22" spans="3:10" ht="12.75" customHeight="1" x14ac:dyDescent="0.2">
      <c r="C22" s="188">
        <f t="shared" si="1"/>
        <v>9</v>
      </c>
      <c r="D22" s="226" t="s">
        <v>181</v>
      </c>
      <c r="E22" s="204">
        <f t="shared" si="0"/>
        <v>9.8569999999999993</v>
      </c>
      <c r="F22" s="203"/>
      <c r="G22" s="200"/>
      <c r="H22" s="204">
        <v>9.8569999999999993</v>
      </c>
      <c r="I22" s="204"/>
      <c r="J22" s="204"/>
    </row>
    <row r="23" spans="3:10" x14ac:dyDescent="0.2">
      <c r="C23" s="188">
        <f t="shared" si="1"/>
        <v>10</v>
      </c>
      <c r="D23" s="223" t="s">
        <v>1</v>
      </c>
      <c r="E23" s="199">
        <f t="shared" si="0"/>
        <v>1441.604</v>
      </c>
      <c r="F23" s="220">
        <v>66.603999999999999</v>
      </c>
      <c r="G23" s="213">
        <v>1375</v>
      </c>
      <c r="H23" s="199"/>
      <c r="I23" s="199"/>
      <c r="J23" s="199"/>
    </row>
    <row r="24" spans="3:10" x14ac:dyDescent="0.2">
      <c r="C24" s="188">
        <f t="shared" si="1"/>
        <v>11</v>
      </c>
      <c r="D24" s="223" t="s">
        <v>2</v>
      </c>
      <c r="E24" s="199">
        <f t="shared" si="0"/>
        <v>650.16000000000008</v>
      </c>
      <c r="F24" s="220">
        <v>642.42600000000004</v>
      </c>
      <c r="G24" s="213"/>
      <c r="H24" s="199"/>
      <c r="I24" s="199">
        <v>7.734</v>
      </c>
      <c r="J24" s="199"/>
    </row>
    <row r="25" spans="3:10" x14ac:dyDescent="0.2">
      <c r="C25" s="188">
        <f t="shared" si="1"/>
        <v>12</v>
      </c>
      <c r="D25" s="218" t="s">
        <v>3</v>
      </c>
      <c r="E25" s="199">
        <f t="shared" si="0"/>
        <v>796.27</v>
      </c>
      <c r="F25" s="194">
        <v>796.27</v>
      </c>
      <c r="G25" s="213"/>
      <c r="H25" s="199"/>
      <c r="I25" s="199"/>
      <c r="J25" s="199"/>
    </row>
    <row r="26" spans="3:10" x14ac:dyDescent="0.2">
      <c r="C26" s="188">
        <f t="shared" si="1"/>
        <v>13</v>
      </c>
      <c r="D26" s="182" t="s">
        <v>210</v>
      </c>
      <c r="E26" s="204">
        <f t="shared" si="0"/>
        <v>97.632999999999996</v>
      </c>
      <c r="F26" s="202">
        <v>97.632999999999996</v>
      </c>
      <c r="G26" s="213"/>
      <c r="H26" s="199"/>
      <c r="I26" s="204"/>
      <c r="J26" s="204"/>
    </row>
    <row r="27" spans="3:10" x14ac:dyDescent="0.2">
      <c r="C27" s="188">
        <f t="shared" si="1"/>
        <v>14</v>
      </c>
      <c r="D27" s="227" t="s">
        <v>193</v>
      </c>
      <c r="E27" s="199">
        <f t="shared" si="0"/>
        <v>1079.33</v>
      </c>
      <c r="F27" s="220">
        <v>1079.33</v>
      </c>
      <c r="G27" s="213"/>
      <c r="H27" s="199"/>
      <c r="I27" s="199"/>
      <c r="J27" s="199"/>
    </row>
    <row r="28" spans="3:10" x14ac:dyDescent="0.2">
      <c r="C28" s="188">
        <f t="shared" si="1"/>
        <v>15</v>
      </c>
      <c r="D28" s="223" t="s">
        <v>54</v>
      </c>
      <c r="E28" s="199">
        <f t="shared" si="0"/>
        <v>551.89499999999998</v>
      </c>
      <c r="F28" s="220">
        <v>548.346</v>
      </c>
      <c r="G28" s="213"/>
      <c r="H28" s="199"/>
      <c r="I28" s="199">
        <v>3.5489999999999999</v>
      </c>
      <c r="J28" s="199"/>
    </row>
    <row r="29" spans="3:10" x14ac:dyDescent="0.2">
      <c r="C29" s="188">
        <f t="shared" si="1"/>
        <v>16</v>
      </c>
      <c r="D29" s="228" t="s">
        <v>24</v>
      </c>
      <c r="E29" s="199">
        <f t="shared" si="0"/>
        <v>898.38499999999999</v>
      </c>
      <c r="F29" s="221">
        <f>769-43.075</f>
        <v>725.92499999999995</v>
      </c>
      <c r="G29" s="238">
        <f>18.854+43.075</f>
        <v>61.929000000000002</v>
      </c>
      <c r="H29" s="199"/>
      <c r="I29" s="199">
        <v>110.53100000000001</v>
      </c>
      <c r="J29" s="199"/>
    </row>
    <row r="30" spans="3:10" x14ac:dyDescent="0.2">
      <c r="C30" s="188">
        <f t="shared" si="1"/>
        <v>17</v>
      </c>
      <c r="D30" s="229" t="s">
        <v>5</v>
      </c>
      <c r="E30" s="199">
        <f t="shared" si="0"/>
        <v>382.32400000000001</v>
      </c>
      <c r="F30" s="220">
        <v>19.818999999999999</v>
      </c>
      <c r="G30" s="213">
        <v>216.8</v>
      </c>
      <c r="H30" s="199"/>
      <c r="I30" s="205">
        <v>145.70500000000001</v>
      </c>
      <c r="J30" s="199"/>
    </row>
    <row r="31" spans="3:10" x14ac:dyDescent="0.2">
      <c r="C31" s="188">
        <f t="shared" si="1"/>
        <v>18</v>
      </c>
      <c r="D31" s="229" t="s">
        <v>179</v>
      </c>
      <c r="E31" s="199">
        <f t="shared" si="0"/>
        <v>286.7</v>
      </c>
      <c r="F31" s="221">
        <v>61.171999999999997</v>
      </c>
      <c r="G31" s="217"/>
      <c r="H31" s="205"/>
      <c r="I31" s="205">
        <f>11.088-1.523</f>
        <v>9.5649999999999995</v>
      </c>
      <c r="J31" s="205">
        <v>215.96299999999999</v>
      </c>
    </row>
    <row r="32" spans="3:10" x14ac:dyDescent="0.2">
      <c r="C32" s="188">
        <f t="shared" si="1"/>
        <v>19</v>
      </c>
      <c r="D32" s="229" t="s">
        <v>184</v>
      </c>
      <c r="E32" s="199">
        <f t="shared" si="0"/>
        <v>1680.0520000000001</v>
      </c>
      <c r="F32" s="220">
        <f>1189.152-30.853</f>
        <v>1158.299</v>
      </c>
      <c r="G32" s="213">
        <v>521.75300000000004</v>
      </c>
      <c r="H32" s="199"/>
      <c r="I32" s="199"/>
      <c r="J32" s="205"/>
    </row>
    <row r="33" spans="3:13" ht="13.5" hidden="1" customHeight="1" x14ac:dyDescent="0.2">
      <c r="C33" s="188">
        <f t="shared" si="1"/>
        <v>20</v>
      </c>
      <c r="D33" s="225" t="s">
        <v>201</v>
      </c>
      <c r="E33" s="197">
        <f t="shared" si="0"/>
        <v>13679.255999999999</v>
      </c>
      <c r="F33" s="79">
        <f>F14+F16+F20+F21+SUM(F23:F32)-F26</f>
        <v>10394.306999999999</v>
      </c>
      <c r="G33" s="197">
        <f t="shared" ref="G33:J33" si="2">G14+G16+G20+G21+SUM(G23:G32)-G26</f>
        <v>2782.0450000000001</v>
      </c>
      <c r="H33" s="197">
        <f t="shared" si="2"/>
        <v>9.8569999999999993</v>
      </c>
      <c r="I33" s="197">
        <f t="shared" si="2"/>
        <v>277.084</v>
      </c>
      <c r="J33" s="197">
        <f t="shared" si="2"/>
        <v>215.96299999999999</v>
      </c>
    </row>
    <row r="34" spans="3:13" x14ac:dyDescent="0.2">
      <c r="C34" s="188">
        <f t="shared" si="1"/>
        <v>21</v>
      </c>
      <c r="D34" s="225" t="s">
        <v>186</v>
      </c>
      <c r="E34" s="193">
        <f t="shared" si="0"/>
        <v>657.58199999999999</v>
      </c>
      <c r="F34" s="79">
        <v>393.77800000000002</v>
      </c>
      <c r="G34" s="77">
        <v>6.7649999999999997</v>
      </c>
      <c r="H34" s="197">
        <v>257.03899999999999</v>
      </c>
      <c r="I34" s="77"/>
      <c r="J34" s="197"/>
    </row>
    <row r="35" spans="3:13" x14ac:dyDescent="0.2">
      <c r="C35" s="188">
        <f t="shared" si="1"/>
        <v>22</v>
      </c>
      <c r="D35" s="223" t="s">
        <v>187</v>
      </c>
      <c r="E35" s="199">
        <f t="shared" si="0"/>
        <v>1132.3409999999999</v>
      </c>
      <c r="F35" s="220">
        <v>673.16499999999996</v>
      </c>
      <c r="G35" s="195">
        <v>3.9430000000000001</v>
      </c>
      <c r="H35" s="194">
        <v>455.233</v>
      </c>
      <c r="I35" s="195"/>
      <c r="J35" s="194"/>
    </row>
    <row r="36" spans="3:13" x14ac:dyDescent="0.2">
      <c r="C36" s="188">
        <f t="shared" si="1"/>
        <v>23</v>
      </c>
      <c r="D36" s="223" t="s">
        <v>188</v>
      </c>
      <c r="E36" s="199">
        <f t="shared" si="0"/>
        <v>455.47299999999996</v>
      </c>
      <c r="F36" s="220">
        <v>263.55099999999999</v>
      </c>
      <c r="G36" s="195">
        <v>3.9430000000000001</v>
      </c>
      <c r="H36" s="194">
        <v>187.97900000000001</v>
      </c>
      <c r="I36" s="195"/>
      <c r="J36" s="194"/>
    </row>
    <row r="37" spans="3:13" ht="12" customHeight="1" x14ac:dyDescent="0.2">
      <c r="C37" s="188">
        <f t="shared" si="1"/>
        <v>24</v>
      </c>
      <c r="D37" s="223" t="s">
        <v>189</v>
      </c>
      <c r="E37" s="199">
        <f t="shared" si="0"/>
        <v>857.85500000000002</v>
      </c>
      <c r="F37" s="220">
        <v>447.86700000000002</v>
      </c>
      <c r="G37" s="195"/>
      <c r="H37" s="194">
        <v>409.988</v>
      </c>
      <c r="I37" s="195"/>
      <c r="J37" s="194"/>
    </row>
    <row r="38" spans="3:13" x14ac:dyDescent="0.2">
      <c r="C38" s="188">
        <f t="shared" si="1"/>
        <v>25</v>
      </c>
      <c r="D38" s="230" t="s">
        <v>190</v>
      </c>
      <c r="E38" s="199">
        <f t="shared" si="0"/>
        <v>398.529</v>
      </c>
      <c r="F38" s="220">
        <v>197.761</v>
      </c>
      <c r="G38" s="195"/>
      <c r="H38" s="194">
        <v>200.768</v>
      </c>
      <c r="I38" s="195"/>
      <c r="J38" s="194"/>
    </row>
    <row r="39" spans="3:13" x14ac:dyDescent="0.2">
      <c r="C39" s="188">
        <f t="shared" si="1"/>
        <v>26</v>
      </c>
      <c r="D39" s="223" t="s">
        <v>191</v>
      </c>
      <c r="E39" s="199">
        <f t="shared" si="0"/>
        <v>1107.587</v>
      </c>
      <c r="F39" s="220">
        <v>646.52</v>
      </c>
      <c r="G39" s="195"/>
      <c r="H39" s="194">
        <v>461.06700000000001</v>
      </c>
      <c r="I39" s="195"/>
      <c r="J39" s="194"/>
    </row>
    <row r="40" spans="3:13" x14ac:dyDescent="0.2">
      <c r="C40" s="188">
        <f t="shared" si="1"/>
        <v>27</v>
      </c>
      <c r="D40" s="223" t="s">
        <v>16</v>
      </c>
      <c r="E40" s="199">
        <f t="shared" si="0"/>
        <v>1256.3139999999999</v>
      </c>
      <c r="F40" s="220">
        <v>276.10199999999998</v>
      </c>
      <c r="G40" s="195"/>
      <c r="H40" s="194">
        <v>980.21199999999999</v>
      </c>
      <c r="I40" s="195"/>
      <c r="J40" s="194"/>
    </row>
    <row r="41" spans="3:13" ht="24" customHeight="1" x14ac:dyDescent="0.2">
      <c r="C41" s="188">
        <f t="shared" si="1"/>
        <v>28</v>
      </c>
      <c r="D41" s="231" t="s">
        <v>204</v>
      </c>
      <c r="E41" s="199">
        <f t="shared" si="0"/>
        <v>197.73000000000002</v>
      </c>
      <c r="F41" s="220">
        <v>86.878</v>
      </c>
      <c r="G41" s="195">
        <v>2.3519999999999999</v>
      </c>
      <c r="H41" s="194">
        <v>108.5</v>
      </c>
      <c r="I41" s="195"/>
      <c r="J41" s="194"/>
    </row>
    <row r="42" spans="3:13" ht="13.5" customHeight="1" x14ac:dyDescent="0.2">
      <c r="C42" s="188">
        <f t="shared" si="1"/>
        <v>29</v>
      </c>
      <c r="D42" s="223" t="s">
        <v>192</v>
      </c>
      <c r="E42" s="199">
        <f t="shared" si="0"/>
        <v>2258.9030000000002</v>
      </c>
      <c r="F42" s="220">
        <v>699.71600000000001</v>
      </c>
      <c r="G42" s="195">
        <v>22.074999999999999</v>
      </c>
      <c r="H42" s="194">
        <v>1537.1120000000001</v>
      </c>
      <c r="I42" s="195"/>
      <c r="J42" s="194"/>
    </row>
    <row r="43" spans="3:13" ht="25.5" x14ac:dyDescent="0.2">
      <c r="C43" s="188">
        <f t="shared" si="1"/>
        <v>30</v>
      </c>
      <c r="D43" s="229" t="s">
        <v>197</v>
      </c>
      <c r="E43" s="199">
        <f t="shared" si="0"/>
        <v>277.46799999999996</v>
      </c>
      <c r="F43" s="220">
        <v>12.938000000000001</v>
      </c>
      <c r="G43" s="195"/>
      <c r="H43" s="194">
        <v>264.52999999999997</v>
      </c>
      <c r="I43" s="195"/>
      <c r="J43" s="194"/>
    </row>
    <row r="44" spans="3:13" ht="24" customHeight="1" x14ac:dyDescent="0.2">
      <c r="C44" s="188">
        <f t="shared" si="1"/>
        <v>31</v>
      </c>
      <c r="D44" s="229" t="s">
        <v>198</v>
      </c>
      <c r="E44" s="199">
        <f t="shared" si="0"/>
        <v>17.315999999999999</v>
      </c>
      <c r="F44" s="220"/>
      <c r="G44" s="195"/>
      <c r="H44" s="194">
        <v>17.315999999999999</v>
      </c>
      <c r="I44" s="195"/>
      <c r="J44" s="194"/>
    </row>
    <row r="45" spans="3:13" x14ac:dyDescent="0.2">
      <c r="C45" s="188">
        <f t="shared" si="1"/>
        <v>32</v>
      </c>
      <c r="D45" s="223" t="s">
        <v>64</v>
      </c>
      <c r="E45" s="199">
        <f t="shared" si="0"/>
        <v>2024.6610000000001</v>
      </c>
      <c r="F45" s="220">
        <v>521.75300000000004</v>
      </c>
      <c r="G45" s="195">
        <v>14.404</v>
      </c>
      <c r="H45" s="194">
        <v>1488.5039999999999</v>
      </c>
      <c r="I45" s="195"/>
      <c r="J45" s="194"/>
    </row>
    <row r="46" spans="3:13" x14ac:dyDescent="0.2">
      <c r="C46" s="188">
        <f t="shared" si="1"/>
        <v>33</v>
      </c>
      <c r="D46" s="223" t="s">
        <v>18</v>
      </c>
      <c r="E46" s="199">
        <f t="shared" si="0"/>
        <v>1180.67</v>
      </c>
      <c r="F46" s="220">
        <v>395.07799999999997</v>
      </c>
      <c r="G46" s="195"/>
      <c r="H46" s="194">
        <v>785.59199999999998</v>
      </c>
      <c r="I46" s="195"/>
      <c r="J46" s="194"/>
      <c r="M46" s="183"/>
    </row>
    <row r="47" spans="3:13" x14ac:dyDescent="0.2">
      <c r="C47" s="188">
        <f t="shared" si="1"/>
        <v>34</v>
      </c>
      <c r="D47" s="223" t="s">
        <v>65</v>
      </c>
      <c r="E47" s="199">
        <f t="shared" si="0"/>
        <v>82.144999999999996</v>
      </c>
      <c r="F47" s="220">
        <v>80.765000000000001</v>
      </c>
      <c r="G47" s="195"/>
      <c r="H47" s="194">
        <v>0</v>
      </c>
      <c r="I47" s="195">
        <v>1.38</v>
      </c>
      <c r="J47" s="194"/>
    </row>
    <row r="48" spans="3:13" x14ac:dyDescent="0.2">
      <c r="C48" s="188">
        <f t="shared" si="1"/>
        <v>35</v>
      </c>
      <c r="D48" s="223" t="s">
        <v>194</v>
      </c>
      <c r="E48" s="199">
        <f t="shared" si="0"/>
        <v>1274.279</v>
      </c>
      <c r="F48" s="220">
        <v>430.37599999999998</v>
      </c>
      <c r="G48" s="195"/>
      <c r="H48" s="194">
        <v>843.90300000000002</v>
      </c>
      <c r="I48" s="195"/>
      <c r="J48" s="194"/>
    </row>
    <row r="49" spans="3:10" x14ac:dyDescent="0.2">
      <c r="C49" s="188">
        <f t="shared" si="1"/>
        <v>36</v>
      </c>
      <c r="D49" s="232" t="s">
        <v>199</v>
      </c>
      <c r="E49" s="199">
        <f t="shared" si="0"/>
        <v>286.41199999999998</v>
      </c>
      <c r="F49" s="220">
        <v>182.499</v>
      </c>
      <c r="G49" s="195"/>
      <c r="H49" s="194">
        <v>103.913</v>
      </c>
      <c r="I49" s="195"/>
      <c r="J49" s="194"/>
    </row>
    <row r="50" spans="3:10" x14ac:dyDescent="0.2">
      <c r="C50" s="188">
        <f t="shared" si="1"/>
        <v>37</v>
      </c>
      <c r="D50" s="223" t="s">
        <v>67</v>
      </c>
      <c r="E50" s="199">
        <f t="shared" si="0"/>
        <v>91.762</v>
      </c>
      <c r="F50" s="220">
        <v>90.875</v>
      </c>
      <c r="G50" s="195"/>
      <c r="H50" s="194">
        <v>0</v>
      </c>
      <c r="I50" s="195">
        <v>0.88700000000000001</v>
      </c>
      <c r="J50" s="194"/>
    </row>
    <row r="51" spans="3:10" x14ac:dyDescent="0.2">
      <c r="C51" s="188">
        <f t="shared" si="1"/>
        <v>38</v>
      </c>
      <c r="D51" s="223" t="s">
        <v>20</v>
      </c>
      <c r="E51" s="199">
        <f t="shared" si="0"/>
        <v>961.8130000000001</v>
      </c>
      <c r="F51" s="220">
        <v>262.41500000000002</v>
      </c>
      <c r="G51" s="195"/>
      <c r="H51" s="194">
        <v>699.39800000000002</v>
      </c>
      <c r="I51" s="195"/>
      <c r="J51" s="194"/>
    </row>
    <row r="52" spans="3:10" x14ac:dyDescent="0.2">
      <c r="C52" s="188">
        <f t="shared" si="1"/>
        <v>39</v>
      </c>
      <c r="D52" s="230" t="s">
        <v>200</v>
      </c>
      <c r="E52" s="199">
        <f t="shared" si="0"/>
        <v>319.89999999999998</v>
      </c>
      <c r="F52" s="220">
        <v>171.27799999999999</v>
      </c>
      <c r="G52" s="195"/>
      <c r="H52" s="194">
        <v>148.62200000000001</v>
      </c>
      <c r="I52" s="195"/>
      <c r="J52" s="194"/>
    </row>
    <row r="53" spans="3:10" x14ac:dyDescent="0.2">
      <c r="C53" s="188">
        <f t="shared" si="1"/>
        <v>40</v>
      </c>
      <c r="D53" s="223" t="s">
        <v>68</v>
      </c>
      <c r="E53" s="199">
        <f t="shared" si="0"/>
        <v>71.447000000000017</v>
      </c>
      <c r="F53" s="220">
        <v>66.424000000000007</v>
      </c>
      <c r="G53" s="195">
        <v>4.51</v>
      </c>
      <c r="H53" s="194">
        <v>0</v>
      </c>
      <c r="I53" s="195">
        <v>0.51300000000000001</v>
      </c>
      <c r="J53" s="194"/>
    </row>
    <row r="54" spans="3:10" x14ac:dyDescent="0.2">
      <c r="C54" s="188">
        <f t="shared" si="1"/>
        <v>41</v>
      </c>
      <c r="D54" s="223" t="s">
        <v>69</v>
      </c>
      <c r="E54" s="199">
        <f t="shared" si="0"/>
        <v>1195.8490000000002</v>
      </c>
      <c r="F54" s="220">
        <v>379.601</v>
      </c>
      <c r="G54" s="195"/>
      <c r="H54" s="194">
        <v>816.24800000000005</v>
      </c>
      <c r="I54" s="195"/>
      <c r="J54" s="194"/>
    </row>
    <row r="55" spans="3:10" s="168" customFormat="1" x14ac:dyDescent="0.2">
      <c r="C55" s="188">
        <f t="shared" si="1"/>
        <v>42</v>
      </c>
      <c r="D55" s="223" t="s">
        <v>31</v>
      </c>
      <c r="E55" s="199">
        <f t="shared" si="0"/>
        <v>526.13200000000006</v>
      </c>
      <c r="F55" s="220">
        <v>139.357</v>
      </c>
      <c r="G55" s="195">
        <v>87.704999999999998</v>
      </c>
      <c r="H55" s="194">
        <v>299.07</v>
      </c>
      <c r="I55" s="195"/>
      <c r="J55" s="194"/>
    </row>
    <row r="56" spans="3:10" x14ac:dyDescent="0.2">
      <c r="C56" s="188">
        <f t="shared" si="1"/>
        <v>43</v>
      </c>
      <c r="D56" s="223" t="s">
        <v>70</v>
      </c>
      <c r="E56" s="199">
        <f t="shared" si="0"/>
        <v>669.68200000000002</v>
      </c>
      <c r="F56" s="220">
        <v>633.40800000000002</v>
      </c>
      <c r="G56" s="195"/>
      <c r="H56" s="194">
        <v>30.556999999999999</v>
      </c>
      <c r="I56" s="195">
        <v>5.7169999999999996</v>
      </c>
      <c r="J56" s="194"/>
    </row>
    <row r="57" spans="3:10" x14ac:dyDescent="0.2">
      <c r="C57" s="188">
        <f t="shared" si="1"/>
        <v>44</v>
      </c>
      <c r="D57" s="223" t="s">
        <v>183</v>
      </c>
      <c r="E57" s="199">
        <f t="shared" si="0"/>
        <v>225.43600000000001</v>
      </c>
      <c r="F57" s="220">
        <v>206.31299999999999</v>
      </c>
      <c r="G57" s="195"/>
      <c r="H57" s="194">
        <v>16.757000000000001</v>
      </c>
      <c r="I57" s="195">
        <v>2.3660000000000001</v>
      </c>
      <c r="J57" s="194"/>
    </row>
    <row r="58" spans="3:10" x14ac:dyDescent="0.2">
      <c r="C58" s="188">
        <f t="shared" si="1"/>
        <v>45</v>
      </c>
      <c r="D58" s="230" t="s">
        <v>182</v>
      </c>
      <c r="E58" s="199">
        <f t="shared" si="0"/>
        <v>331.47699999999998</v>
      </c>
      <c r="F58" s="220">
        <v>318.70699999999999</v>
      </c>
      <c r="G58" s="195"/>
      <c r="H58" s="194">
        <v>11.37</v>
      </c>
      <c r="I58" s="195">
        <v>1.4</v>
      </c>
      <c r="J58" s="194"/>
    </row>
    <row r="59" spans="3:10" x14ac:dyDescent="0.2">
      <c r="C59" s="188">
        <f t="shared" si="1"/>
        <v>46</v>
      </c>
      <c r="D59" s="223" t="s">
        <v>21</v>
      </c>
      <c r="E59" s="199">
        <f t="shared" si="0"/>
        <v>366.04399999999998</v>
      </c>
      <c r="F59" s="220">
        <v>186.572</v>
      </c>
      <c r="G59" s="195">
        <v>25.838999999999999</v>
      </c>
      <c r="H59" s="194">
        <v>153.63300000000001</v>
      </c>
      <c r="I59" s="195"/>
      <c r="J59" s="194"/>
    </row>
    <row r="60" spans="3:10" x14ac:dyDescent="0.2">
      <c r="C60" s="188">
        <f t="shared" si="1"/>
        <v>47</v>
      </c>
      <c r="D60" s="227" t="s">
        <v>71</v>
      </c>
      <c r="E60" s="199">
        <f t="shared" si="0"/>
        <v>513.34299999999996</v>
      </c>
      <c r="F60" s="198">
        <v>402.86799999999999</v>
      </c>
      <c r="G60" s="195">
        <v>4.51</v>
      </c>
      <c r="H60" s="194">
        <v>104.979</v>
      </c>
      <c r="I60" s="195">
        <v>0.98599999999999999</v>
      </c>
      <c r="J60" s="194"/>
    </row>
    <row r="61" spans="3:10" ht="15" customHeight="1" thickBot="1" x14ac:dyDescent="0.25">
      <c r="C61" s="188">
        <f t="shared" si="1"/>
        <v>48</v>
      </c>
      <c r="D61" s="227" t="s">
        <v>115</v>
      </c>
      <c r="E61" s="193">
        <f t="shared" si="0"/>
        <v>378.31699999999995</v>
      </c>
      <c r="F61" s="198">
        <v>307.22699999999998</v>
      </c>
      <c r="G61" s="208">
        <v>4.51</v>
      </c>
      <c r="H61" s="201">
        <v>66.58</v>
      </c>
      <c r="I61" s="209"/>
      <c r="J61" s="210"/>
    </row>
    <row r="62" spans="3:10" ht="13.5" hidden="1" customHeight="1" thickBot="1" x14ac:dyDescent="0.25">
      <c r="C62" s="187">
        <f t="shared" si="1"/>
        <v>49</v>
      </c>
      <c r="D62" s="235" t="s">
        <v>195</v>
      </c>
      <c r="E62" s="192">
        <f t="shared" si="0"/>
        <v>19116.467000000001</v>
      </c>
      <c r="F62" s="237">
        <f t="shared" ref="F62:J62" si="3">SUM(F34:F61)</f>
        <v>8473.7920000000013</v>
      </c>
      <c r="G62" s="211">
        <f t="shared" si="3"/>
        <v>180.55599999999998</v>
      </c>
      <c r="H62" s="192">
        <f t="shared" si="3"/>
        <v>10448.869999999997</v>
      </c>
      <c r="I62" s="211">
        <f t="shared" si="3"/>
        <v>13.249000000000001</v>
      </c>
      <c r="J62" s="192">
        <f t="shared" si="3"/>
        <v>0</v>
      </c>
    </row>
    <row r="63" spans="3:10" ht="13.5" thickBot="1" x14ac:dyDescent="0.25">
      <c r="C63" s="190">
        <f t="shared" si="1"/>
        <v>50</v>
      </c>
      <c r="D63" s="234" t="s">
        <v>35</v>
      </c>
      <c r="E63" s="191">
        <f t="shared" si="0"/>
        <v>32795.722999999998</v>
      </c>
      <c r="F63" s="65">
        <f>F33+F62</f>
        <v>18868.099000000002</v>
      </c>
      <c r="G63" s="53">
        <f>G33+G62</f>
        <v>2962.6010000000001</v>
      </c>
      <c r="H63" s="191">
        <f>H62+H33</f>
        <v>10458.726999999997</v>
      </c>
      <c r="I63" s="53">
        <f>I33+I62</f>
        <v>290.33300000000003</v>
      </c>
      <c r="J63" s="191">
        <f>J33+J62</f>
        <v>215.96299999999999</v>
      </c>
    </row>
    <row r="64" spans="3:10" x14ac:dyDescent="0.2">
      <c r="C64" s="184"/>
      <c r="D64" s="167"/>
      <c r="E64" s="167"/>
      <c r="F64" s="167"/>
      <c r="G64" s="167"/>
      <c r="H64" s="167"/>
      <c r="I64" s="167"/>
      <c r="J64" s="167"/>
    </row>
    <row r="65" spans="3:10" x14ac:dyDescent="0.2">
      <c r="C65" s="177"/>
      <c r="D65" s="167"/>
      <c r="E65" s="173"/>
      <c r="F65" s="173"/>
      <c r="G65" s="174"/>
      <c r="H65" s="174"/>
      <c r="I65" s="167"/>
      <c r="J65" s="167"/>
    </row>
    <row r="66" spans="3:10" x14ac:dyDescent="0.2">
      <c r="C66" s="177"/>
      <c r="D66" s="171"/>
      <c r="E66" s="167"/>
      <c r="F66" s="167"/>
      <c r="G66" s="167"/>
      <c r="H66" s="167"/>
      <c r="I66" s="167"/>
      <c r="J66" s="167"/>
    </row>
    <row r="67" spans="3:10" x14ac:dyDescent="0.2">
      <c r="C67" s="170"/>
      <c r="D67" s="175"/>
      <c r="E67" s="174"/>
      <c r="F67" s="174"/>
      <c r="G67" s="167"/>
      <c r="H67" s="167"/>
      <c r="I67" s="167"/>
      <c r="J67" s="167"/>
    </row>
    <row r="68" spans="3:10" x14ac:dyDescent="0.2">
      <c r="C68" s="170"/>
      <c r="D68" s="176"/>
      <c r="E68" s="167"/>
      <c r="F68" s="167"/>
      <c r="G68" s="167"/>
      <c r="H68" s="174"/>
      <c r="I68" s="167"/>
      <c r="J68" s="167"/>
    </row>
    <row r="69" spans="3:10" x14ac:dyDescent="0.2">
      <c r="D69" s="171"/>
      <c r="E69" s="167"/>
      <c r="F69" s="167"/>
      <c r="G69" s="167"/>
      <c r="H69" s="167"/>
      <c r="I69" s="167"/>
      <c r="J69" s="167"/>
    </row>
    <row r="70" spans="3:10" x14ac:dyDescent="0.2">
      <c r="D70" s="171"/>
      <c r="E70" s="167"/>
      <c r="F70" s="167"/>
      <c r="G70" s="167"/>
      <c r="H70" s="167"/>
      <c r="I70" s="167"/>
      <c r="J70" s="167"/>
    </row>
    <row r="72" spans="3:10" x14ac:dyDescent="0.2">
      <c r="G72" s="169"/>
    </row>
  </sheetData>
  <mergeCells count="10">
    <mergeCell ref="C12:C13"/>
    <mergeCell ref="D12:D13"/>
    <mergeCell ref="E9:F9"/>
    <mergeCell ref="F12:F13"/>
    <mergeCell ref="G12:G13"/>
    <mergeCell ref="D8:J8"/>
    <mergeCell ref="H12:H13"/>
    <mergeCell ref="I12:I13"/>
    <mergeCell ref="J12:J13"/>
    <mergeCell ref="E12:E13"/>
  </mergeCells>
  <pageMargins left="0.43307086614173229" right="0" top="0.55118110236220474" bottom="0.35433070866141736" header="0.31496062992125984" footer="0.31496062992125984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5"/>
  <sheetViews>
    <sheetView tabSelected="1" zoomScale="106" zoomScaleNormal="106" workbookViewId="0">
      <pane xSplit="2" ySplit="11" topLeftCell="C12" activePane="bottomRight" state="frozen"/>
      <selection pane="topRight" activeCell="C1" sqref="C1"/>
      <selection pane="bottomLeft" activeCell="A16" sqref="A16"/>
      <selection pane="bottomRight" activeCell="F89" sqref="F89"/>
    </sheetView>
  </sheetViews>
  <sheetFormatPr defaultColWidth="9.140625" defaultRowHeight="15" customHeight="1" x14ac:dyDescent="0.2"/>
  <cols>
    <col min="1" max="1" width="4.7109375" style="167" customWidth="1"/>
    <col min="2" max="2" width="55" style="167" customWidth="1"/>
    <col min="3" max="3" width="11.85546875" style="167" customWidth="1"/>
    <col min="4" max="4" width="9.85546875" style="167" customWidth="1"/>
    <col min="5" max="5" width="9.5703125" style="167" customWidth="1"/>
    <col min="6" max="6" width="10.7109375" style="167" customWidth="1"/>
    <col min="7" max="7" width="9.42578125" style="167" customWidth="1"/>
    <col min="8" max="8" width="10.5703125" style="167" customWidth="1"/>
    <col min="9" max="9" width="0.140625" style="167" customWidth="1"/>
    <col min="10" max="16384" width="9.140625" style="167"/>
  </cols>
  <sheetData>
    <row r="1" spans="1:10" ht="18.75" customHeight="1" x14ac:dyDescent="0.2"/>
    <row r="2" spans="1:10" ht="15" customHeight="1" x14ac:dyDescent="0.25">
      <c r="E2" s="185" t="s">
        <v>215</v>
      </c>
      <c r="F2" s="185"/>
      <c r="G2" s="185"/>
      <c r="H2" s="185"/>
    </row>
    <row r="3" spans="1:10" ht="15" customHeight="1" x14ac:dyDescent="0.25">
      <c r="E3" s="185" t="s">
        <v>221</v>
      </c>
      <c r="F3" s="186"/>
      <c r="G3" s="186"/>
      <c r="H3" s="186"/>
    </row>
    <row r="4" spans="1:10" ht="14.25" customHeight="1" x14ac:dyDescent="0.25">
      <c r="E4" s="185" t="s">
        <v>214</v>
      </c>
      <c r="F4" s="185"/>
      <c r="G4" s="186"/>
      <c r="H4" s="186"/>
    </row>
    <row r="5" spans="1:10" ht="15" customHeight="1" x14ac:dyDescent="0.2">
      <c r="F5" s="334"/>
      <c r="G5" s="334"/>
      <c r="H5" s="180"/>
    </row>
    <row r="6" spans="1:10" ht="16.5" customHeight="1" x14ac:dyDescent="0.2">
      <c r="A6" s="341" t="s">
        <v>213</v>
      </c>
      <c r="B6" s="341"/>
      <c r="C6" s="341"/>
      <c r="D6" s="341"/>
      <c r="E6" s="341"/>
      <c r="F6" s="341"/>
      <c r="G6" s="341"/>
      <c r="H6" s="341"/>
      <c r="I6" s="341"/>
    </row>
    <row r="7" spans="1:10" ht="15" customHeight="1" x14ac:dyDescent="0.25">
      <c r="B7" s="1"/>
      <c r="C7" s="1"/>
      <c r="D7" s="1"/>
      <c r="E7" s="1"/>
      <c r="J7" s="173"/>
    </row>
    <row r="9" spans="1:10" ht="15" customHeight="1" thickBot="1" x14ac:dyDescent="0.25">
      <c r="A9" s="179"/>
      <c r="B9" s="179"/>
      <c r="C9" s="179"/>
      <c r="D9" s="179"/>
      <c r="E9" s="179"/>
      <c r="F9" s="179"/>
      <c r="G9" s="179"/>
      <c r="H9" s="179" t="s">
        <v>220</v>
      </c>
    </row>
    <row r="10" spans="1:10" ht="15" customHeight="1" x14ac:dyDescent="0.2">
      <c r="A10" s="335" t="s">
        <v>205</v>
      </c>
      <c r="B10" s="337" t="s">
        <v>37</v>
      </c>
      <c r="C10" s="339" t="s">
        <v>38</v>
      </c>
      <c r="D10" s="332" t="s">
        <v>219</v>
      </c>
      <c r="E10" s="332" t="s">
        <v>207</v>
      </c>
      <c r="F10" s="332" t="s">
        <v>196</v>
      </c>
      <c r="G10" s="332" t="s">
        <v>208</v>
      </c>
      <c r="H10" s="332" t="s">
        <v>209</v>
      </c>
    </row>
    <row r="11" spans="1:10" ht="55.5" customHeight="1" thickBot="1" x14ac:dyDescent="0.25">
      <c r="A11" s="336"/>
      <c r="B11" s="338"/>
      <c r="C11" s="340"/>
      <c r="D11" s="333"/>
      <c r="E11" s="333"/>
      <c r="F11" s="333"/>
      <c r="G11" s="333"/>
      <c r="H11" s="333"/>
    </row>
    <row r="12" spans="1:10" ht="28.5" customHeight="1" thickBot="1" x14ac:dyDescent="0.25">
      <c r="A12" s="239">
        <v>1</v>
      </c>
      <c r="B12" s="175" t="s">
        <v>77</v>
      </c>
      <c r="C12" s="240">
        <f>D12+E12+F12+G12+H12</f>
        <v>7208.0390000000007</v>
      </c>
      <c r="D12" s="241">
        <f>D13++D15+D18+D19</f>
        <v>5362.72</v>
      </c>
      <c r="E12" s="242">
        <f t="shared" ref="E12" si="0">E13++E15+E18+E19</f>
        <v>1845.319</v>
      </c>
      <c r="F12" s="242"/>
      <c r="G12" s="242"/>
      <c r="H12" s="242"/>
    </row>
    <row r="13" spans="1:10" ht="15" customHeight="1" x14ac:dyDescent="0.2">
      <c r="A13" s="243">
        <f>A12+1</f>
        <v>2</v>
      </c>
      <c r="B13" s="244" t="s">
        <v>46</v>
      </c>
      <c r="C13" s="240">
        <f>D13+E13+F13+G13+H13</f>
        <v>356.05</v>
      </c>
      <c r="D13" s="245">
        <f>D14</f>
        <v>356.05</v>
      </c>
      <c r="E13" s="246"/>
      <c r="F13" s="246"/>
      <c r="G13" s="246"/>
      <c r="H13" s="247"/>
    </row>
    <row r="14" spans="1:10" ht="15" customHeight="1" x14ac:dyDescent="0.2">
      <c r="A14" s="243">
        <f t="shared" ref="A14:A67" si="1">A13+1</f>
        <v>3</v>
      </c>
      <c r="B14" s="248" t="s">
        <v>48</v>
      </c>
      <c r="C14" s="249">
        <f t="shared" ref="C14:C19" si="2">D14+E14+F14+G14+H14</f>
        <v>356.05</v>
      </c>
      <c r="D14" s="250">
        <v>356.05</v>
      </c>
      <c r="E14" s="246"/>
      <c r="F14" s="246"/>
      <c r="G14" s="246"/>
      <c r="H14" s="251"/>
      <c r="I14" s="173"/>
    </row>
    <row r="15" spans="1:10" ht="15" customHeight="1" x14ac:dyDescent="0.2">
      <c r="A15" s="243">
        <f t="shared" si="1"/>
        <v>4</v>
      </c>
      <c r="B15" s="252" t="s">
        <v>78</v>
      </c>
      <c r="C15" s="253">
        <f t="shared" si="2"/>
        <v>5306.0420000000004</v>
      </c>
      <c r="D15" s="254">
        <f>SUM(D16:D17)</f>
        <v>4835.723</v>
      </c>
      <c r="E15" s="254">
        <f>SUM(E16:E17)</f>
        <v>470.31900000000002</v>
      </c>
      <c r="F15" s="254"/>
      <c r="G15" s="254"/>
      <c r="H15" s="254"/>
      <c r="I15" s="173"/>
    </row>
    <row r="16" spans="1:10" ht="15" customHeight="1" x14ac:dyDescent="0.2">
      <c r="A16" s="243">
        <f t="shared" si="1"/>
        <v>5</v>
      </c>
      <c r="B16" s="248" t="s">
        <v>23</v>
      </c>
      <c r="C16" s="249">
        <f t="shared" si="2"/>
        <v>5166.6850000000004</v>
      </c>
      <c r="D16" s="255">
        <f>5166.685-470.319</f>
        <v>4696.366</v>
      </c>
      <c r="E16" s="256">
        <v>470.31900000000002</v>
      </c>
      <c r="F16" s="257"/>
      <c r="G16" s="257"/>
      <c r="H16" s="258"/>
    </row>
    <row r="17" spans="1:9" ht="15" customHeight="1" x14ac:dyDescent="0.2">
      <c r="A17" s="243">
        <f t="shared" si="1"/>
        <v>6</v>
      </c>
      <c r="B17" s="259" t="s">
        <v>47</v>
      </c>
      <c r="C17" s="249">
        <f t="shared" si="2"/>
        <v>139.357</v>
      </c>
      <c r="D17" s="260">
        <v>139.357</v>
      </c>
      <c r="E17" s="256"/>
      <c r="F17" s="257"/>
      <c r="G17" s="257"/>
      <c r="H17" s="258"/>
      <c r="I17" s="173"/>
    </row>
    <row r="18" spans="1:9" ht="15" customHeight="1" x14ac:dyDescent="0.2">
      <c r="A18" s="243">
        <f t="shared" si="1"/>
        <v>7</v>
      </c>
      <c r="B18" s="261" t="s">
        <v>82</v>
      </c>
      <c r="C18" s="253">
        <f t="shared" si="2"/>
        <v>104.343</v>
      </c>
      <c r="D18" s="262">
        <v>104.343</v>
      </c>
      <c r="E18" s="257"/>
      <c r="F18" s="257"/>
      <c r="G18" s="257"/>
      <c r="H18" s="258"/>
      <c r="I18" s="173"/>
    </row>
    <row r="19" spans="1:9" ht="15" customHeight="1" thickBot="1" x14ac:dyDescent="0.25">
      <c r="A19" s="263">
        <f t="shared" si="1"/>
        <v>8</v>
      </c>
      <c r="B19" s="261" t="s">
        <v>1</v>
      </c>
      <c r="C19" s="247">
        <f t="shared" si="2"/>
        <v>1441.604</v>
      </c>
      <c r="D19" s="251">
        <v>66.603999999999999</v>
      </c>
      <c r="E19" s="264">
        <v>1375</v>
      </c>
      <c r="F19" s="265"/>
      <c r="G19" s="265"/>
      <c r="H19" s="251"/>
      <c r="I19" s="173"/>
    </row>
    <row r="20" spans="1:9" ht="28.5" customHeight="1" thickBot="1" x14ac:dyDescent="0.25">
      <c r="A20" s="239">
        <f t="shared" si="1"/>
        <v>9</v>
      </c>
      <c r="B20" s="266" t="s">
        <v>97</v>
      </c>
      <c r="C20" s="267">
        <f>D20+E20+F20+G20+H20</f>
        <v>19481.715999999997</v>
      </c>
      <c r="D20" s="241">
        <f>D21+SUM(D23:D51)</f>
        <v>8825.6350000000002</v>
      </c>
      <c r="E20" s="242">
        <f>E21+SUM(E23:E51)</f>
        <v>180.55599999999998</v>
      </c>
      <c r="F20" s="242">
        <f>F21+SUM(F23:F51)</f>
        <v>10458.726999999997</v>
      </c>
      <c r="G20" s="242">
        <f>SUM(G23:G51)</f>
        <v>16.798000000000002</v>
      </c>
      <c r="H20" s="242"/>
    </row>
    <row r="21" spans="1:9" ht="15" customHeight="1" x14ac:dyDescent="0.2">
      <c r="A21" s="243">
        <f t="shared" si="1"/>
        <v>10</v>
      </c>
      <c r="B21" s="252" t="s">
        <v>185</v>
      </c>
      <c r="C21" s="240">
        <f>D21+E21+F21+G21+H21</f>
        <v>9.8569999999999993</v>
      </c>
      <c r="D21" s="254"/>
      <c r="E21" s="254"/>
      <c r="F21" s="254">
        <f>SUM(F22:F22)</f>
        <v>9.8569999999999993</v>
      </c>
      <c r="G21" s="254"/>
      <c r="H21" s="254"/>
    </row>
    <row r="22" spans="1:9" ht="15" customHeight="1" x14ac:dyDescent="0.2">
      <c r="A22" s="243">
        <f t="shared" si="1"/>
        <v>11</v>
      </c>
      <c r="B22" s="268" t="s">
        <v>181</v>
      </c>
      <c r="C22" s="249">
        <f t="shared" ref="C22:C67" si="3">D22+E22+F22+G22+H22</f>
        <v>9.8569999999999993</v>
      </c>
      <c r="D22" s="269"/>
      <c r="E22" s="257"/>
      <c r="F22" s="257">
        <v>9.8569999999999993</v>
      </c>
      <c r="G22" s="257"/>
      <c r="H22" s="258"/>
    </row>
    <row r="23" spans="1:9" ht="15" customHeight="1" x14ac:dyDescent="0.2">
      <c r="A23" s="243">
        <f t="shared" si="1"/>
        <v>12</v>
      </c>
      <c r="B23" s="252" t="s">
        <v>186</v>
      </c>
      <c r="C23" s="253">
        <f t="shared" si="3"/>
        <v>657.58199999999999</v>
      </c>
      <c r="D23" s="270">
        <v>393.77800000000002</v>
      </c>
      <c r="E23" s="246">
        <v>6.7649999999999997</v>
      </c>
      <c r="F23" s="271">
        <v>257.03899999999999</v>
      </c>
      <c r="G23" s="246"/>
      <c r="H23" s="251"/>
    </row>
    <row r="24" spans="1:9" ht="15" customHeight="1" x14ac:dyDescent="0.2">
      <c r="A24" s="243">
        <f t="shared" si="1"/>
        <v>13</v>
      </c>
      <c r="B24" s="261" t="s">
        <v>187</v>
      </c>
      <c r="C24" s="253">
        <f t="shared" si="3"/>
        <v>1132.3409999999999</v>
      </c>
      <c r="D24" s="272">
        <v>673.16499999999996</v>
      </c>
      <c r="E24" s="265">
        <v>3.9430000000000001</v>
      </c>
      <c r="F24" s="251">
        <v>455.233</v>
      </c>
      <c r="G24" s="265"/>
      <c r="H24" s="251"/>
    </row>
    <row r="25" spans="1:9" ht="15" customHeight="1" x14ac:dyDescent="0.2">
      <c r="A25" s="243">
        <f t="shared" si="1"/>
        <v>14</v>
      </c>
      <c r="B25" s="261" t="s">
        <v>188</v>
      </c>
      <c r="C25" s="253">
        <f t="shared" si="3"/>
        <v>455.47299999999996</v>
      </c>
      <c r="D25" s="273">
        <v>263.55099999999999</v>
      </c>
      <c r="E25" s="265">
        <v>3.9430000000000001</v>
      </c>
      <c r="F25" s="251">
        <v>187.97900000000001</v>
      </c>
      <c r="G25" s="265"/>
      <c r="H25" s="251"/>
    </row>
    <row r="26" spans="1:9" ht="15" customHeight="1" x14ac:dyDescent="0.2">
      <c r="A26" s="243">
        <f t="shared" si="1"/>
        <v>15</v>
      </c>
      <c r="B26" s="261" t="s">
        <v>189</v>
      </c>
      <c r="C26" s="253">
        <f t="shared" si="3"/>
        <v>857.85500000000002</v>
      </c>
      <c r="D26" s="273">
        <v>447.86700000000002</v>
      </c>
      <c r="E26" s="251"/>
      <c r="F26" s="251">
        <v>409.988</v>
      </c>
      <c r="G26" s="265"/>
      <c r="H26" s="251"/>
    </row>
    <row r="27" spans="1:9" ht="15" customHeight="1" x14ac:dyDescent="0.2">
      <c r="A27" s="243">
        <f t="shared" si="1"/>
        <v>16</v>
      </c>
      <c r="B27" s="261" t="s">
        <v>217</v>
      </c>
      <c r="C27" s="253">
        <f t="shared" si="3"/>
        <v>398.529</v>
      </c>
      <c r="D27" s="273">
        <v>197.761</v>
      </c>
      <c r="E27" s="265"/>
      <c r="F27" s="265">
        <v>200.768</v>
      </c>
      <c r="G27" s="265"/>
      <c r="H27" s="251"/>
    </row>
    <row r="28" spans="1:9" ht="15" customHeight="1" x14ac:dyDescent="0.2">
      <c r="A28" s="243">
        <f t="shared" si="1"/>
        <v>17</v>
      </c>
      <c r="B28" s="261" t="s">
        <v>191</v>
      </c>
      <c r="C28" s="253">
        <f t="shared" si="3"/>
        <v>1107.587</v>
      </c>
      <c r="D28" s="273">
        <v>646.52</v>
      </c>
      <c r="E28" s="257"/>
      <c r="F28" s="265">
        <v>461.06700000000001</v>
      </c>
      <c r="G28" s="265"/>
      <c r="H28" s="251"/>
    </row>
    <row r="29" spans="1:9" ht="15" customHeight="1" x14ac:dyDescent="0.2">
      <c r="A29" s="243">
        <f t="shared" si="1"/>
        <v>18</v>
      </c>
      <c r="B29" s="261" t="s">
        <v>16</v>
      </c>
      <c r="C29" s="253">
        <f t="shared" si="3"/>
        <v>1256.3139999999999</v>
      </c>
      <c r="D29" s="272">
        <v>276.10199999999998</v>
      </c>
      <c r="E29" s="265"/>
      <c r="F29" s="251">
        <v>980.21199999999999</v>
      </c>
      <c r="G29" s="265"/>
      <c r="H29" s="251"/>
    </row>
    <row r="30" spans="1:9" ht="15" customHeight="1" x14ac:dyDescent="0.2">
      <c r="A30" s="243">
        <f t="shared" si="1"/>
        <v>19</v>
      </c>
      <c r="B30" s="261" t="s">
        <v>216</v>
      </c>
      <c r="C30" s="253">
        <f t="shared" si="3"/>
        <v>197.73000000000002</v>
      </c>
      <c r="D30" s="273">
        <v>86.878</v>
      </c>
      <c r="E30" s="265">
        <v>2.3519999999999999</v>
      </c>
      <c r="F30" s="265">
        <v>108.5</v>
      </c>
      <c r="G30" s="265"/>
      <c r="H30" s="251"/>
    </row>
    <row r="31" spans="1:9" ht="15" customHeight="1" x14ac:dyDescent="0.2">
      <c r="A31" s="243">
        <f t="shared" si="1"/>
        <v>20</v>
      </c>
      <c r="B31" s="261" t="s">
        <v>192</v>
      </c>
      <c r="C31" s="253">
        <f t="shared" si="3"/>
        <v>2258.9030000000002</v>
      </c>
      <c r="D31" s="272">
        <v>699.71600000000001</v>
      </c>
      <c r="E31" s="265">
        <v>22.074999999999999</v>
      </c>
      <c r="F31" s="251">
        <v>1537.1120000000001</v>
      </c>
      <c r="G31" s="265"/>
      <c r="H31" s="251"/>
    </row>
    <row r="32" spans="1:9" ht="15" customHeight="1" x14ac:dyDescent="0.2">
      <c r="A32" s="243">
        <f t="shared" si="1"/>
        <v>21</v>
      </c>
      <c r="B32" s="274" t="s">
        <v>197</v>
      </c>
      <c r="C32" s="253">
        <f t="shared" si="3"/>
        <v>277.46799999999996</v>
      </c>
      <c r="D32" s="273">
        <v>12.938000000000001</v>
      </c>
      <c r="E32" s="265"/>
      <c r="F32" s="265">
        <v>264.52999999999997</v>
      </c>
      <c r="G32" s="265"/>
      <c r="H32" s="251"/>
    </row>
    <row r="33" spans="1:8" ht="27.75" customHeight="1" x14ac:dyDescent="0.2">
      <c r="A33" s="243">
        <f t="shared" si="1"/>
        <v>22</v>
      </c>
      <c r="B33" s="274" t="s">
        <v>198</v>
      </c>
      <c r="C33" s="253">
        <f t="shared" si="3"/>
        <v>17.315999999999999</v>
      </c>
      <c r="D33" s="273">
        <v>0</v>
      </c>
      <c r="E33" s="265"/>
      <c r="F33" s="265">
        <v>17.315999999999999</v>
      </c>
      <c r="G33" s="265"/>
      <c r="H33" s="251"/>
    </row>
    <row r="34" spans="1:8" ht="15" customHeight="1" x14ac:dyDescent="0.2">
      <c r="A34" s="243">
        <f t="shared" si="1"/>
        <v>23</v>
      </c>
      <c r="B34" s="261" t="s">
        <v>64</v>
      </c>
      <c r="C34" s="253">
        <f t="shared" si="3"/>
        <v>2024.6610000000001</v>
      </c>
      <c r="D34" s="273">
        <v>521.75300000000004</v>
      </c>
      <c r="E34" s="251">
        <v>14.404</v>
      </c>
      <c r="F34" s="251">
        <v>1488.5039999999999</v>
      </c>
      <c r="G34" s="265"/>
      <c r="H34" s="251"/>
    </row>
    <row r="35" spans="1:8" ht="15" customHeight="1" x14ac:dyDescent="0.2">
      <c r="A35" s="243">
        <f t="shared" si="1"/>
        <v>24</v>
      </c>
      <c r="B35" s="261" t="s">
        <v>18</v>
      </c>
      <c r="C35" s="253">
        <f t="shared" si="3"/>
        <v>1180.67</v>
      </c>
      <c r="D35" s="273">
        <v>395.07799999999997</v>
      </c>
      <c r="E35" s="251"/>
      <c r="F35" s="251">
        <v>785.59199999999998</v>
      </c>
      <c r="G35" s="265"/>
      <c r="H35" s="251"/>
    </row>
    <row r="36" spans="1:8" ht="15" customHeight="1" x14ac:dyDescent="0.2">
      <c r="A36" s="243">
        <f t="shared" si="1"/>
        <v>25</v>
      </c>
      <c r="B36" s="261" t="s">
        <v>110</v>
      </c>
      <c r="C36" s="253">
        <f t="shared" si="3"/>
        <v>82.144999999999996</v>
      </c>
      <c r="D36" s="273">
        <v>80.765000000000001</v>
      </c>
      <c r="E36" s="265"/>
      <c r="F36" s="265">
        <v>0</v>
      </c>
      <c r="G36" s="265">
        <v>1.38</v>
      </c>
      <c r="H36" s="251"/>
    </row>
    <row r="37" spans="1:8" ht="15" customHeight="1" x14ac:dyDescent="0.2">
      <c r="A37" s="243">
        <f t="shared" si="1"/>
        <v>26</v>
      </c>
      <c r="B37" s="261" t="s">
        <v>194</v>
      </c>
      <c r="C37" s="253">
        <f t="shared" si="3"/>
        <v>1274.279</v>
      </c>
      <c r="D37" s="273">
        <v>430.37599999999998</v>
      </c>
      <c r="E37" s="251"/>
      <c r="F37" s="265">
        <v>843.90300000000002</v>
      </c>
      <c r="G37" s="265"/>
      <c r="H37" s="251"/>
    </row>
    <row r="38" spans="1:8" ht="15" customHeight="1" x14ac:dyDescent="0.2">
      <c r="A38" s="243">
        <f t="shared" si="1"/>
        <v>27</v>
      </c>
      <c r="B38" s="261" t="s">
        <v>218</v>
      </c>
      <c r="C38" s="253">
        <f t="shared" si="3"/>
        <v>286.41199999999998</v>
      </c>
      <c r="D38" s="273">
        <v>182.499</v>
      </c>
      <c r="E38" s="265"/>
      <c r="F38" s="265">
        <v>103.913</v>
      </c>
      <c r="G38" s="265"/>
      <c r="H38" s="251"/>
    </row>
    <row r="39" spans="1:8" ht="15" customHeight="1" x14ac:dyDescent="0.2">
      <c r="A39" s="243">
        <f t="shared" si="1"/>
        <v>28</v>
      </c>
      <c r="B39" s="275" t="s">
        <v>67</v>
      </c>
      <c r="C39" s="253">
        <f t="shared" si="3"/>
        <v>91.762</v>
      </c>
      <c r="D39" s="273">
        <v>90.875</v>
      </c>
      <c r="E39" s="265"/>
      <c r="F39" s="265">
        <v>0</v>
      </c>
      <c r="G39" s="265">
        <v>0.88700000000000001</v>
      </c>
      <c r="H39" s="251"/>
    </row>
    <row r="40" spans="1:8" ht="15" customHeight="1" x14ac:dyDescent="0.2">
      <c r="A40" s="243">
        <f t="shared" si="1"/>
        <v>29</v>
      </c>
      <c r="B40" s="261" t="s">
        <v>20</v>
      </c>
      <c r="C40" s="253">
        <f t="shared" si="3"/>
        <v>961.8130000000001</v>
      </c>
      <c r="D40" s="273">
        <v>262.41500000000002</v>
      </c>
      <c r="E40" s="258"/>
      <c r="F40" s="251">
        <v>699.39800000000002</v>
      </c>
      <c r="G40" s="265"/>
      <c r="H40" s="251"/>
    </row>
    <row r="41" spans="1:8" ht="15" customHeight="1" x14ac:dyDescent="0.2">
      <c r="A41" s="243">
        <f t="shared" si="1"/>
        <v>30</v>
      </c>
      <c r="B41" s="261" t="s">
        <v>200</v>
      </c>
      <c r="C41" s="253">
        <f t="shared" si="3"/>
        <v>324.40999999999997</v>
      </c>
      <c r="D41" s="273">
        <v>171.27799999999999</v>
      </c>
      <c r="E41" s="251">
        <v>4.51</v>
      </c>
      <c r="F41" s="251">
        <v>148.62200000000001</v>
      </c>
      <c r="G41" s="265"/>
      <c r="H41" s="251"/>
    </row>
    <row r="42" spans="1:8" ht="15" customHeight="1" x14ac:dyDescent="0.2">
      <c r="A42" s="243">
        <f t="shared" si="1"/>
        <v>31</v>
      </c>
      <c r="B42" s="261" t="s">
        <v>113</v>
      </c>
      <c r="C42" s="253">
        <f t="shared" si="3"/>
        <v>66.937000000000012</v>
      </c>
      <c r="D42" s="273">
        <v>66.424000000000007</v>
      </c>
      <c r="E42" s="258"/>
      <c r="F42" s="251">
        <v>0</v>
      </c>
      <c r="G42" s="265">
        <v>0.51300000000000001</v>
      </c>
      <c r="H42" s="251"/>
    </row>
    <row r="43" spans="1:8" ht="15" customHeight="1" x14ac:dyDescent="0.2">
      <c r="A43" s="243">
        <f t="shared" si="1"/>
        <v>32</v>
      </c>
      <c r="B43" s="261" t="s">
        <v>69</v>
      </c>
      <c r="C43" s="253">
        <f t="shared" si="3"/>
        <v>1195.8490000000002</v>
      </c>
      <c r="D43" s="273">
        <v>379.601</v>
      </c>
      <c r="E43" s="251"/>
      <c r="F43" s="251">
        <v>816.24800000000005</v>
      </c>
      <c r="G43" s="265"/>
      <c r="H43" s="251"/>
    </row>
    <row r="44" spans="1:8" ht="15" customHeight="1" x14ac:dyDescent="0.2">
      <c r="A44" s="243">
        <f t="shared" si="1"/>
        <v>33</v>
      </c>
      <c r="B44" s="261" t="s">
        <v>31</v>
      </c>
      <c r="C44" s="253">
        <f t="shared" si="3"/>
        <v>526.13200000000006</v>
      </c>
      <c r="D44" s="273">
        <v>139.357</v>
      </c>
      <c r="E44" s="251">
        <v>87.704999999999998</v>
      </c>
      <c r="F44" s="265">
        <v>299.07</v>
      </c>
      <c r="G44" s="265"/>
      <c r="H44" s="251"/>
    </row>
    <row r="45" spans="1:8" ht="15" customHeight="1" x14ac:dyDescent="0.2">
      <c r="A45" s="243">
        <f t="shared" si="1"/>
        <v>34</v>
      </c>
      <c r="B45" s="261" t="s">
        <v>70</v>
      </c>
      <c r="C45" s="253">
        <f t="shared" si="3"/>
        <v>669.68200000000002</v>
      </c>
      <c r="D45" s="272">
        <v>633.40800000000002</v>
      </c>
      <c r="E45" s="265"/>
      <c r="F45" s="265">
        <v>30.556999999999999</v>
      </c>
      <c r="G45" s="265">
        <v>5.7169999999999996</v>
      </c>
      <c r="H45" s="251"/>
    </row>
    <row r="46" spans="1:8" ht="15" customHeight="1" x14ac:dyDescent="0.2">
      <c r="A46" s="243">
        <f t="shared" si="1"/>
        <v>35</v>
      </c>
      <c r="B46" s="261" t="s">
        <v>183</v>
      </c>
      <c r="C46" s="253">
        <f t="shared" si="3"/>
        <v>225.43600000000001</v>
      </c>
      <c r="D46" s="272">
        <v>206.31299999999999</v>
      </c>
      <c r="E46" s="257"/>
      <c r="F46" s="265">
        <v>16.757000000000001</v>
      </c>
      <c r="G46" s="265">
        <v>2.3660000000000001</v>
      </c>
      <c r="H46" s="251"/>
    </row>
    <row r="47" spans="1:8" ht="15" customHeight="1" x14ac:dyDescent="0.2">
      <c r="A47" s="243">
        <f t="shared" si="1"/>
        <v>36</v>
      </c>
      <c r="B47" s="261" t="s">
        <v>182</v>
      </c>
      <c r="C47" s="253">
        <f t="shared" si="3"/>
        <v>331.47699999999998</v>
      </c>
      <c r="D47" s="272">
        <v>318.70699999999999</v>
      </c>
      <c r="E47" s="265"/>
      <c r="F47" s="265">
        <v>11.37</v>
      </c>
      <c r="G47" s="265">
        <v>1.4</v>
      </c>
      <c r="H47" s="251"/>
    </row>
    <row r="48" spans="1:8" ht="15" customHeight="1" x14ac:dyDescent="0.2">
      <c r="A48" s="243">
        <f t="shared" si="1"/>
        <v>37</v>
      </c>
      <c r="B48" s="276" t="s">
        <v>21</v>
      </c>
      <c r="C48" s="253">
        <f t="shared" si="3"/>
        <v>366.04399999999998</v>
      </c>
      <c r="D48" s="272">
        <v>186.572</v>
      </c>
      <c r="E48" s="265">
        <v>25.838999999999999</v>
      </c>
      <c r="F48" s="265">
        <v>153.63300000000001</v>
      </c>
      <c r="G48" s="265"/>
      <c r="H48" s="251"/>
    </row>
    <row r="49" spans="1:8" ht="15" customHeight="1" x14ac:dyDescent="0.2">
      <c r="A49" s="243">
        <f t="shared" si="1"/>
        <v>38</v>
      </c>
      <c r="B49" s="261" t="s">
        <v>71</v>
      </c>
      <c r="C49" s="253">
        <f t="shared" si="3"/>
        <v>421.66699999999997</v>
      </c>
      <c r="D49" s="277">
        <v>311.19200000000001</v>
      </c>
      <c r="E49" s="251">
        <v>4.51</v>
      </c>
      <c r="F49" s="251">
        <v>104.979</v>
      </c>
      <c r="G49" s="265">
        <v>0.98599999999999999</v>
      </c>
      <c r="H49" s="251"/>
    </row>
    <row r="50" spans="1:8" ht="15" customHeight="1" x14ac:dyDescent="0.2">
      <c r="A50" s="243">
        <f t="shared" si="1"/>
        <v>39</v>
      </c>
      <c r="B50" s="261" t="s">
        <v>115</v>
      </c>
      <c r="C50" s="253">
        <f t="shared" si="3"/>
        <v>273.49</v>
      </c>
      <c r="D50" s="273">
        <v>202.4</v>
      </c>
      <c r="E50" s="251">
        <v>4.51</v>
      </c>
      <c r="F50" s="251">
        <v>66.58</v>
      </c>
      <c r="G50" s="265"/>
      <c r="H50" s="251"/>
    </row>
    <row r="51" spans="1:8" ht="15" customHeight="1" thickBot="1" x14ac:dyDescent="0.25">
      <c r="A51" s="263">
        <f t="shared" si="1"/>
        <v>40</v>
      </c>
      <c r="B51" s="261" t="s">
        <v>4</v>
      </c>
      <c r="C51" s="247">
        <f t="shared" si="3"/>
        <v>551.89499999999998</v>
      </c>
      <c r="D51" s="272">
        <v>548.346</v>
      </c>
      <c r="E51" s="265"/>
      <c r="F51" s="246"/>
      <c r="G51" s="251">
        <v>3.5489999999999999</v>
      </c>
      <c r="H51" s="251"/>
    </row>
    <row r="52" spans="1:8" ht="30" customHeight="1" thickBot="1" x14ac:dyDescent="0.25">
      <c r="A52" s="239">
        <f t="shared" si="1"/>
        <v>41</v>
      </c>
      <c r="B52" s="266" t="s">
        <v>180</v>
      </c>
      <c r="C52" s="242">
        <f t="shared" si="3"/>
        <v>3100.9320000000002</v>
      </c>
      <c r="D52" s="241">
        <f>D53+D54+SUM(D56:D60)</f>
        <v>2867.67</v>
      </c>
      <c r="E52" s="241"/>
      <c r="F52" s="241"/>
      <c r="G52" s="241">
        <f>G53+G54+SUM(G56:G60)</f>
        <v>17.298999999999999</v>
      </c>
      <c r="H52" s="241">
        <f>H53+H54+SUM(H56:H60)</f>
        <v>215.96299999999999</v>
      </c>
    </row>
    <row r="53" spans="1:8" ht="15" customHeight="1" x14ac:dyDescent="0.2">
      <c r="A53" s="243">
        <f t="shared" si="1"/>
        <v>42</v>
      </c>
      <c r="B53" s="252" t="s">
        <v>2</v>
      </c>
      <c r="C53" s="271">
        <f t="shared" si="3"/>
        <v>650.16000000000008</v>
      </c>
      <c r="D53" s="251">
        <v>642.42600000000004</v>
      </c>
      <c r="E53" s="264"/>
      <c r="F53" s="253"/>
      <c r="G53" s="253">
        <v>7.734</v>
      </c>
      <c r="H53" s="278"/>
    </row>
    <row r="54" spans="1:8" ht="15" customHeight="1" x14ac:dyDescent="0.2">
      <c r="A54" s="243">
        <f t="shared" si="1"/>
        <v>43</v>
      </c>
      <c r="B54" s="261" t="s">
        <v>3</v>
      </c>
      <c r="C54" s="253">
        <f t="shared" si="3"/>
        <v>796.27</v>
      </c>
      <c r="D54" s="251">
        <v>796.27</v>
      </c>
      <c r="E54" s="264"/>
      <c r="F54" s="253"/>
      <c r="G54" s="253"/>
      <c r="H54" s="253"/>
    </row>
    <row r="55" spans="1:8" ht="15" customHeight="1" x14ac:dyDescent="0.2">
      <c r="A55" s="243">
        <f t="shared" si="1"/>
        <v>44</v>
      </c>
      <c r="B55" s="248" t="s">
        <v>210</v>
      </c>
      <c r="C55" s="249">
        <f t="shared" si="3"/>
        <v>97.632999999999996</v>
      </c>
      <c r="D55" s="279">
        <v>97.632999999999996</v>
      </c>
      <c r="E55" s="264"/>
      <c r="F55" s="253"/>
      <c r="G55" s="249"/>
      <c r="H55" s="249"/>
    </row>
    <row r="56" spans="1:8" ht="15" customHeight="1" x14ac:dyDescent="0.2">
      <c r="A56" s="243">
        <f t="shared" si="1"/>
        <v>45</v>
      </c>
      <c r="B56" s="261" t="s">
        <v>193</v>
      </c>
      <c r="C56" s="253">
        <f t="shared" si="3"/>
        <v>1079.33</v>
      </c>
      <c r="D56" s="251">
        <v>1079.33</v>
      </c>
      <c r="E56" s="264"/>
      <c r="F56" s="253"/>
      <c r="G56" s="253"/>
      <c r="H56" s="253"/>
    </row>
    <row r="57" spans="1:8" ht="15" customHeight="1" x14ac:dyDescent="0.2">
      <c r="A57" s="243">
        <f t="shared" si="1"/>
        <v>46</v>
      </c>
      <c r="B57" s="280" t="s">
        <v>179</v>
      </c>
      <c r="C57" s="253">
        <f t="shared" si="3"/>
        <v>286.7</v>
      </c>
      <c r="D57" s="281">
        <v>61.171999999999997</v>
      </c>
      <c r="E57" s="282"/>
      <c r="F57" s="281"/>
      <c r="G57" s="281">
        <f>11.088-1.523</f>
        <v>9.5649999999999995</v>
      </c>
      <c r="H57" s="281">
        <v>215.96299999999999</v>
      </c>
    </row>
    <row r="58" spans="1:8" ht="15" customHeight="1" x14ac:dyDescent="0.2">
      <c r="A58" s="243">
        <f t="shared" si="1"/>
        <v>47</v>
      </c>
      <c r="B58" s="274" t="s">
        <v>184</v>
      </c>
      <c r="C58" s="253">
        <f t="shared" si="3"/>
        <v>91.968999999999994</v>
      </c>
      <c r="D58" s="283">
        <v>91.968999999999994</v>
      </c>
      <c r="E58" s="257"/>
      <c r="F58" s="257"/>
      <c r="G58" s="265"/>
      <c r="H58" s="253"/>
    </row>
    <row r="59" spans="1:8" ht="15" customHeight="1" x14ac:dyDescent="0.2">
      <c r="A59" s="243">
        <f t="shared" si="1"/>
        <v>48</v>
      </c>
      <c r="B59" s="261" t="s">
        <v>71</v>
      </c>
      <c r="C59" s="253">
        <f t="shared" si="3"/>
        <v>91.676000000000002</v>
      </c>
      <c r="D59" s="273">
        <v>91.676000000000002</v>
      </c>
      <c r="E59" s="257"/>
      <c r="F59" s="257"/>
      <c r="G59" s="265"/>
      <c r="H59" s="253"/>
    </row>
    <row r="60" spans="1:8" ht="15" customHeight="1" thickBot="1" x14ac:dyDescent="0.25">
      <c r="A60" s="263">
        <f t="shared" si="1"/>
        <v>49</v>
      </c>
      <c r="B60" s="284" t="s">
        <v>115</v>
      </c>
      <c r="C60" s="247">
        <f t="shared" si="3"/>
        <v>104.827</v>
      </c>
      <c r="D60" s="262">
        <v>104.827</v>
      </c>
      <c r="E60" s="285"/>
      <c r="F60" s="286"/>
      <c r="G60" s="287"/>
      <c r="H60" s="288"/>
    </row>
    <row r="61" spans="1:8" ht="33" customHeight="1" thickBot="1" x14ac:dyDescent="0.25">
      <c r="A61" s="239">
        <f t="shared" si="1"/>
        <v>50</v>
      </c>
      <c r="B61" s="289" t="s">
        <v>137</v>
      </c>
      <c r="C61" s="240">
        <f t="shared" si="3"/>
        <v>3005.0360000000001</v>
      </c>
      <c r="D61" s="241">
        <f>D62+D64+D65+D66</f>
        <v>1812.0739999999998</v>
      </c>
      <c r="E61" s="241">
        <f t="shared" ref="E61:G61" si="4">E62+E64+E65+E66</f>
        <v>936.72600000000011</v>
      </c>
      <c r="F61" s="241"/>
      <c r="G61" s="241">
        <f t="shared" si="4"/>
        <v>256.23599999999999</v>
      </c>
      <c r="H61" s="241"/>
    </row>
    <row r="62" spans="1:8" ht="16.5" customHeight="1" x14ac:dyDescent="0.2">
      <c r="A62" s="243">
        <f t="shared" si="1"/>
        <v>51</v>
      </c>
      <c r="B62" s="290" t="s">
        <v>78</v>
      </c>
      <c r="C62" s="240">
        <f t="shared" si="3"/>
        <v>136.244</v>
      </c>
      <c r="D62" s="291"/>
      <c r="E62" s="281">
        <f>E63</f>
        <v>136.244</v>
      </c>
      <c r="F62" s="257"/>
      <c r="G62" s="257"/>
      <c r="H62" s="249"/>
    </row>
    <row r="63" spans="1:8" ht="15" customHeight="1" x14ac:dyDescent="0.2">
      <c r="A63" s="243">
        <f t="shared" si="1"/>
        <v>52</v>
      </c>
      <c r="B63" s="292" t="s">
        <v>49</v>
      </c>
      <c r="C63" s="249">
        <f t="shared" si="3"/>
        <v>136.244</v>
      </c>
      <c r="D63" s="291"/>
      <c r="E63" s="256">
        <v>136.244</v>
      </c>
      <c r="F63" s="257"/>
      <c r="G63" s="257"/>
      <c r="H63" s="249"/>
    </row>
    <row r="64" spans="1:8" ht="15" customHeight="1" x14ac:dyDescent="0.2">
      <c r="A64" s="243">
        <f t="shared" si="1"/>
        <v>53</v>
      </c>
      <c r="B64" s="252" t="s">
        <v>24</v>
      </c>
      <c r="C64" s="253">
        <f t="shared" si="3"/>
        <v>898.38499999999999</v>
      </c>
      <c r="D64" s="293">
        <f>769-43.075</f>
        <v>725.92499999999995</v>
      </c>
      <c r="E64" s="294">
        <f>18.854+43.075</f>
        <v>61.929000000000002</v>
      </c>
      <c r="F64" s="253"/>
      <c r="G64" s="253">
        <v>110.53100000000001</v>
      </c>
      <c r="H64" s="251"/>
    </row>
    <row r="65" spans="1:8" ht="15" customHeight="1" x14ac:dyDescent="0.2">
      <c r="A65" s="243">
        <f t="shared" si="1"/>
        <v>54</v>
      </c>
      <c r="B65" s="274" t="s">
        <v>184</v>
      </c>
      <c r="C65" s="253">
        <f t="shared" si="3"/>
        <v>1588.0830000000001</v>
      </c>
      <c r="D65" s="253">
        <v>1066.33</v>
      </c>
      <c r="E65" s="264">
        <v>521.75300000000004</v>
      </c>
      <c r="F65" s="257"/>
      <c r="G65" s="265"/>
      <c r="H65" s="251"/>
    </row>
    <row r="66" spans="1:8" ht="15" customHeight="1" thickBot="1" x14ac:dyDescent="0.25">
      <c r="A66" s="263">
        <f t="shared" si="1"/>
        <v>55</v>
      </c>
      <c r="B66" s="295" t="s">
        <v>5</v>
      </c>
      <c r="C66" s="247">
        <f t="shared" si="3"/>
        <v>382.32400000000001</v>
      </c>
      <c r="D66" s="251">
        <v>19.818999999999999</v>
      </c>
      <c r="E66" s="264">
        <v>216.8</v>
      </c>
      <c r="F66" s="253"/>
      <c r="G66" s="281">
        <v>145.70500000000001</v>
      </c>
      <c r="H66" s="296"/>
    </row>
    <row r="67" spans="1:8" ht="15" customHeight="1" thickBot="1" x14ac:dyDescent="0.25">
      <c r="A67" s="239">
        <f t="shared" si="1"/>
        <v>56</v>
      </c>
      <c r="B67" s="297" t="s">
        <v>173</v>
      </c>
      <c r="C67" s="242">
        <f t="shared" si="3"/>
        <v>32795.722999999998</v>
      </c>
      <c r="D67" s="298">
        <f>D12+D20+D52+D61</f>
        <v>18868.099000000002</v>
      </c>
      <c r="E67" s="298">
        <f>E12+E20+E52+E61</f>
        <v>2962.6010000000001</v>
      </c>
      <c r="F67" s="298">
        <f>F12+F20+F52+F61</f>
        <v>10458.726999999997</v>
      </c>
      <c r="G67" s="298">
        <f>G12+G20+G52+G61</f>
        <v>290.33299999999997</v>
      </c>
      <c r="H67" s="298">
        <f>H12+H20+H52+H61</f>
        <v>215.96299999999999</v>
      </c>
    </row>
    <row r="68" spans="1:8" ht="15" customHeight="1" x14ac:dyDescent="0.2">
      <c r="A68" s="179"/>
      <c r="B68" s="171"/>
    </row>
    <row r="69" spans="1:8" ht="15" customHeight="1" x14ac:dyDescent="0.2">
      <c r="A69" s="179"/>
      <c r="B69" s="171"/>
      <c r="E69" s="174"/>
    </row>
    <row r="70" spans="1:8" ht="15" customHeight="1" x14ac:dyDescent="0.2">
      <c r="A70" s="179"/>
      <c r="B70" s="175"/>
    </row>
    <row r="71" spans="1:8" ht="15" customHeight="1" x14ac:dyDescent="0.2">
      <c r="A71" s="179"/>
      <c r="B71" s="171"/>
    </row>
    <row r="72" spans="1:8" ht="15" customHeight="1" x14ac:dyDescent="0.2">
      <c r="A72" s="179"/>
      <c r="B72" s="171"/>
    </row>
    <row r="73" spans="1:8" ht="15" customHeight="1" x14ac:dyDescent="0.2">
      <c r="A73" s="179"/>
      <c r="B73" s="171"/>
    </row>
    <row r="75" spans="1:8" ht="15" customHeight="1" x14ac:dyDescent="0.2">
      <c r="E75" s="174"/>
    </row>
  </sheetData>
  <mergeCells count="10">
    <mergeCell ref="H10:H11"/>
    <mergeCell ref="F5:G5"/>
    <mergeCell ref="A10:A11"/>
    <mergeCell ref="B10:B11"/>
    <mergeCell ref="C10:C11"/>
    <mergeCell ref="D10:D11"/>
    <mergeCell ref="E10:E11"/>
    <mergeCell ref="F10:F11"/>
    <mergeCell ref="G10:G11"/>
    <mergeCell ref="A6:I6"/>
  </mergeCells>
  <printOptions gridLines="1"/>
  <pageMargins left="0.43307086614173229" right="0" top="0.55118110236220474" bottom="0.15748031496062992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5-išl.pagal programas </vt:lpstr>
      <vt:lpstr>1 priedas</vt:lpstr>
      <vt:lpstr>2 priedas</vt:lpstr>
      <vt:lpstr>'1 priedas'!Print_Titles</vt:lpstr>
      <vt:lpstr>'2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Jolita Kalačiovienė</cp:lastModifiedBy>
  <cp:lastPrinted>2024-02-21T13:42:44Z</cp:lastPrinted>
  <dcterms:created xsi:type="dcterms:W3CDTF">2013-02-05T08:01:03Z</dcterms:created>
  <dcterms:modified xsi:type="dcterms:W3CDTF">2024-02-21T14:55:50Z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