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" sheetId="1" r:id="rId1"/>
    <sheet name="VR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<sst xmlns="http://schemas.openxmlformats.org/spreadsheetml/2006/main" count="202" uniqueCount="136">
  <si>
    <t>ILGALAIKIS TURTAS</t>
  </si>
  <si>
    <t>Programinė įranga</t>
  </si>
  <si>
    <t>Mašinos ir įrengimai</t>
  </si>
  <si>
    <t>Kita įranga, prietaisai, įrankiai ir įrenginiai</t>
  </si>
  <si>
    <t>TRUMPALAIKIS TURTAS</t>
  </si>
  <si>
    <t>Atsargos</t>
  </si>
  <si>
    <t>Išankstiniai apmokėjimai</t>
  </si>
  <si>
    <t>Pirkėjų įsiskolinimas</t>
  </si>
  <si>
    <t>Kitos gautinos sumos</t>
  </si>
  <si>
    <t>Ataskaitinių metų veiklos rezultatas</t>
  </si>
  <si>
    <t>Dotacija</t>
  </si>
  <si>
    <t>Tiksliniai įnašai</t>
  </si>
  <si>
    <t>Kitas finansavimas</t>
  </si>
  <si>
    <t>Skolos tiekėjams</t>
  </si>
  <si>
    <t>Su darbo santykiais susiję įsipareigojimai</t>
  </si>
  <si>
    <t>PAJAMOS</t>
  </si>
  <si>
    <t>Pajamos už suteiktas paslaugas, parduotas prekes</t>
  </si>
  <si>
    <t>SĄNAUDOS</t>
  </si>
  <si>
    <t>Veiklos sąnaudos</t>
  </si>
  <si>
    <t>Kompensuotos sąnaudos</t>
  </si>
  <si>
    <t>PATVIRTINTA</t>
  </si>
  <si>
    <t>Rokiškio rajono savivaldybės</t>
  </si>
  <si>
    <t>administracijos direktoriaus</t>
  </si>
  <si>
    <t>VIEŠOJI ĮSTAIGA ROKIŠKIO JAUNIMO CENTRAS</t>
  </si>
  <si>
    <t>190254729, Vytauto g. 20</t>
  </si>
  <si>
    <t>BALANSAS</t>
  </si>
  <si>
    <t>litais</t>
  </si>
  <si>
    <t xml:space="preserve"> (finansinės atskaitomybės valiuta ir jos</t>
  </si>
  <si>
    <t xml:space="preserve">  tikslumo lygis)</t>
  </si>
  <si>
    <t>Eil. Nr.</t>
  </si>
  <si>
    <t>TURTAS</t>
  </si>
  <si>
    <t>Pastabos Nr.</t>
  </si>
  <si>
    <t>Ataskaitinis laikotarpis</t>
  </si>
  <si>
    <t>Praėjęs ataskaitinis laikotarpis</t>
  </si>
  <si>
    <t>A.</t>
  </si>
  <si>
    <t>I.</t>
  </si>
  <si>
    <t>NEMATERIALUSIS TURTAS</t>
  </si>
  <si>
    <t>1.</t>
  </si>
  <si>
    <t>Patentai, licencijos</t>
  </si>
  <si>
    <t xml:space="preserve"> </t>
  </si>
  <si>
    <t>2.</t>
  </si>
  <si>
    <t>3.</t>
  </si>
  <si>
    <t>Kitas nematerialusis turtas</t>
  </si>
  <si>
    <t>II.</t>
  </si>
  <si>
    <t>MATERIALUSIS TURTAS</t>
  </si>
  <si>
    <t>Žemė</t>
  </si>
  <si>
    <t>Pastatai ir statiniai</t>
  </si>
  <si>
    <t>4.</t>
  </si>
  <si>
    <t>Transporto priemonės</t>
  </si>
  <si>
    <t>5.</t>
  </si>
  <si>
    <t>6.</t>
  </si>
  <si>
    <t>Nebaigta statyba</t>
  </si>
  <si>
    <t>7.</t>
  </si>
  <si>
    <t>Kitas  materialusis turtas</t>
  </si>
  <si>
    <t>III.</t>
  </si>
  <si>
    <t>FINANSINIS TURTAS</t>
  </si>
  <si>
    <t>Po vienerių metų gautinos sumos</t>
  </si>
  <si>
    <t>Kitas finansinis turtas</t>
  </si>
  <si>
    <t>B.</t>
  </si>
  <si>
    <t>ATSARGOS, IŠANKSTINIAI APMOKĖJIMAI IR NEBAIGTOS VYKDYTI SUTARTYS</t>
  </si>
  <si>
    <t>Nebaigtos vykdyti sutartys</t>
  </si>
  <si>
    <t>PER VIENERIUS METUS GAUTINOS SUMOS</t>
  </si>
  <si>
    <t>KITAS TRUMPALAIKIS TURTAS</t>
  </si>
  <si>
    <t>Trumpalaikės investicijos</t>
  </si>
  <si>
    <t>Terminuoti indėliai</t>
  </si>
  <si>
    <t>Kitas trumpalaikis turtas</t>
  </si>
  <si>
    <t>IV.</t>
  </si>
  <si>
    <t>PINIGAI IR PINIGŲ EKVIVALENTAI</t>
  </si>
  <si>
    <t>TURTAS, IŠ VISO</t>
  </si>
  <si>
    <t>NUOSAVAS KAPITALAS IR ĮSIPAREIGOJIMAI</t>
  </si>
  <si>
    <t>C.</t>
  </si>
  <si>
    <t>NUOSAVAS KAPITALAS</t>
  </si>
  <si>
    <t>KAPITALAS</t>
  </si>
  <si>
    <t>PERKAINOJIMO REZERVAS</t>
  </si>
  <si>
    <t>KITI REZERVAI</t>
  </si>
  <si>
    <t>VEIKLOS REZULTATAS</t>
  </si>
  <si>
    <t>Ankstesnių metų veiklos rezultatas</t>
  </si>
  <si>
    <t>D.</t>
  </si>
  <si>
    <t>FINANSAVIMAS</t>
  </si>
  <si>
    <t>Nario mokesčiai</t>
  </si>
  <si>
    <t>E.</t>
  </si>
  <si>
    <t>MOKĖTINOS SUMOS IR ĮSIPAREIGOJIMAI</t>
  </si>
  <si>
    <t>ILGALAIKIAI ĮSIPAREIGOJIMAI</t>
  </si>
  <si>
    <t>Finansinės skolos</t>
  </si>
  <si>
    <t>Kiti ilgalaikiai įsipareigojimai</t>
  </si>
  <si>
    <t>TRUMPALAIKIAI ĮSIPAREIGOJIMAI</t>
  </si>
  <si>
    <t>Ilgalaikių skolų  einamųjų metų dalis</t>
  </si>
  <si>
    <t>Gauti išankstiniai apmokėjimai</t>
  </si>
  <si>
    <t>Kiti trumpalaikiai įsipareigojimai</t>
  </si>
  <si>
    <t>NUOSAVAS KAPITALAS, FINANSAVIMAS IR ĮSIPAREIGOJIMAI, IŠ VISO</t>
  </si>
  <si>
    <t xml:space="preserve">                              VIEŠOJI ĮSTAIGA ROKIŠKIO JAUNIMO CENTRAS</t>
  </si>
  <si>
    <t xml:space="preserve">                                                   190254729, Vytauto g. 20</t>
  </si>
  <si>
    <t>VEIKLOS REZULTATŲ ATASKAITA</t>
  </si>
  <si>
    <t xml:space="preserve">            </t>
  </si>
  <si>
    <t>Eil.nr.</t>
  </si>
  <si>
    <t>STRAIPSNIAI</t>
  </si>
  <si>
    <t>Ataskaitinio laikotarpio</t>
  </si>
  <si>
    <t>Praėjusio ataskaitinio laikotarpio</t>
  </si>
  <si>
    <t>Kitos pajamos</t>
  </si>
  <si>
    <t>Suteiktų paslaugų, parduotų prekių savikaina</t>
  </si>
  <si>
    <t>Kitos sąnaudos</t>
  </si>
  <si>
    <t>)</t>
  </si>
  <si>
    <t>(</t>
  </si>
  <si>
    <t>4.1.</t>
  </si>
  <si>
    <t>Pardavimo</t>
  </si>
  <si>
    <t>4.2.</t>
  </si>
  <si>
    <t>Darbuotojų išlaikymo</t>
  </si>
  <si>
    <t>4.3.</t>
  </si>
  <si>
    <t>Nusidėvėjimo (amortizacijos)</t>
  </si>
  <si>
    <t>4.4.</t>
  </si>
  <si>
    <t>Patalpų išlaikymo</t>
  </si>
  <si>
    <t>4.5.</t>
  </si>
  <si>
    <t>Ryšių</t>
  </si>
  <si>
    <t>4.6.</t>
  </si>
  <si>
    <t>Transporto išlaikymo</t>
  </si>
  <si>
    <t>4.7.</t>
  </si>
  <si>
    <t>Turto vertės sumažėjimo</t>
  </si>
  <si>
    <t>4.8.</t>
  </si>
  <si>
    <t>Kitos veiklos</t>
  </si>
  <si>
    <t>4.9.</t>
  </si>
  <si>
    <t>Suteiktos labdaros, paramos</t>
  </si>
  <si>
    <t>4.10.</t>
  </si>
  <si>
    <t>Dėl ankstesnių laikotarpių klaidų taisymo</t>
  </si>
  <si>
    <t>VEIKLOS REZULTATAS PRIEŠ APMOKESTINIMĄ</t>
  </si>
  <si>
    <t>PELNO MOKESTIS</t>
  </si>
  <si>
    <t>V.</t>
  </si>
  <si>
    <t>GRYNASIS VEIKLOS REZULTATAS</t>
  </si>
  <si>
    <t>.</t>
  </si>
  <si>
    <t>PAGAL 2012 M. GRUODŽIO 31 D. DUOMENIS</t>
  </si>
  <si>
    <r>
      <t>įsakymu Nr.</t>
    </r>
    <r>
      <rPr>
        <sz val="12"/>
        <color indexed="9"/>
        <rFont val="Times New Roman Baltic"/>
        <family val="0"/>
      </rPr>
      <t xml:space="preserve">AV-269 </t>
    </r>
  </si>
  <si>
    <t>PAGAL 2012 M. GRUODŽIO 31  D. DUOMENIS</t>
  </si>
  <si>
    <t>2013 m. balandžio 2  d.  Nr. 1</t>
  </si>
  <si>
    <t>2013 m. balandžio 2   d. Nr.</t>
  </si>
  <si>
    <t xml:space="preserve">2013 m. balandžio  d. </t>
  </si>
  <si>
    <t xml:space="preserve">2013 m. balandžio 5 d. </t>
  </si>
  <si>
    <r>
      <t>įsakymu Nr.</t>
    </r>
    <r>
      <rPr>
        <sz val="12"/>
        <color indexed="9"/>
        <rFont val="Times New Roman Baltic"/>
        <family val="0"/>
      </rPr>
      <t xml:space="preserve">AV-291 </t>
    </r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</si>
</sst>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\-_);_(@_)"/>
    <numFmt numFmtId="173" formatCode="_(* ###0_);_(* \(###0\);_(* \-??_);_(@_)"/>
    <numFmt numFmtId="174" formatCode="_(* ###0_);_(* \(###0\);_(* \-_);_(@_)"/>
    <numFmt numFmtId="175" formatCode="0.0000"/>
    <numFmt numFmtId="176" formatCode="0.000"/>
    <numFmt numFmtId="177" formatCode="0.0"/>
    <numFmt numFmtId="178" formatCode="&quot;Taip&quot;;&quot;Taip&quot;;&quot;Ne&quot;"/>
    <numFmt numFmtId="179" formatCode="&quot;Teisinga&quot;;&quot;Teisinga&quot;;&quot;Klaidinga&quot;"/>
    <numFmt numFmtId="180" formatCode="[$€-2]\ ###,000_);[Red]\([$€-2]\ ###,000\)"/>
    <numFmt numFmtId="181" formatCode="_(* ###0.0_);_(* \(###0.0\);_(* \-_);_(@_)"/>
    <numFmt numFmtId="182" formatCode="_(* ###0.00_);_(* \(###0.00\);_(* \-_);_(@_)"/>
  </numFmts>
  <fonts count="54">
    <font>
      <sz val="10"/>
      <name val="Arial"/>
      <family val="0"/>
    </font>
    <font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0"/>
    </font>
    <font>
      <b/>
      <sz val="11"/>
      <name val="Times New Roman Baltic"/>
      <family val="0"/>
    </font>
    <font>
      <sz val="11"/>
      <name val="Times New Roman Baltic"/>
      <family val="1"/>
    </font>
    <font>
      <u val="single"/>
      <sz val="12"/>
      <name val="Times New Roman Baltic"/>
      <family val="1"/>
    </font>
    <font>
      <b/>
      <sz val="10"/>
      <name val="Times New Roman Baltic"/>
      <family val="1"/>
    </font>
    <font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10"/>
      <name val="Times New Roman Baltic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 Baltic"/>
      <family val="1"/>
    </font>
    <font>
      <sz val="12"/>
      <color indexed="9"/>
      <name val="Times New Roman Baltic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72" fontId="2" fillId="0" borderId="10" xfId="0" applyNumberFormat="1" applyFont="1" applyBorder="1" applyAlignment="1" applyProtection="1">
      <alignment horizontal="center"/>
      <protection locked="0"/>
    </xf>
    <xf numFmtId="172" fontId="6" fillId="0" borderId="1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/>
      <protection locked="0"/>
    </xf>
    <xf numFmtId="1" fontId="1" fillId="0" borderId="16" xfId="0" applyNumberFormat="1" applyFont="1" applyBorder="1" applyAlignment="1" applyProtection="1">
      <alignment horizontal="center"/>
      <protection locked="0"/>
    </xf>
    <xf numFmtId="1" fontId="3" fillId="0" borderId="17" xfId="45" applyNumberFormat="1" applyFont="1" applyFill="1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/>
      <protection locked="0"/>
    </xf>
    <xf numFmtId="1" fontId="1" fillId="0" borderId="20" xfId="0" applyNumberFormat="1" applyFont="1" applyBorder="1" applyAlignment="1" applyProtection="1">
      <alignment horizontal="center"/>
      <protection locked="0"/>
    </xf>
    <xf numFmtId="1" fontId="1" fillId="0" borderId="21" xfId="45" applyNumberFormat="1" applyFont="1" applyFill="1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/>
      <protection locked="0"/>
    </xf>
    <xf numFmtId="1" fontId="3" fillId="0" borderId="19" xfId="45" applyNumberFormat="1" applyFont="1" applyFill="1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1" fontId="0" fillId="0" borderId="0" xfId="0" applyNumberFormat="1" applyAlignment="1">
      <alignment/>
    </xf>
    <xf numFmtId="0" fontId="7" fillId="0" borderId="19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/>
      <protection locked="0"/>
    </xf>
    <xf numFmtId="1" fontId="1" fillId="0" borderId="24" xfId="0" applyNumberFormat="1" applyFont="1" applyBorder="1" applyAlignment="1" applyProtection="1">
      <alignment horizontal="center"/>
      <protection locked="0"/>
    </xf>
    <xf numFmtId="1" fontId="1" fillId="0" borderId="25" xfId="45" applyNumberFormat="1" applyFont="1" applyFill="1" applyBorder="1" applyAlignment="1" applyProtection="1">
      <alignment/>
      <protection locked="0"/>
    </xf>
    <xf numFmtId="0" fontId="5" fillId="0" borderId="26" xfId="0" applyFont="1" applyBorder="1" applyAlignment="1" applyProtection="1">
      <alignment/>
      <protection locked="0"/>
    </xf>
    <xf numFmtId="1" fontId="1" fillId="0" borderId="27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2" fontId="2" fillId="0" borderId="0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/>
      <protection locked="0"/>
    </xf>
    <xf numFmtId="1" fontId="1" fillId="33" borderId="21" xfId="45" applyNumberFormat="1" applyFont="1" applyFill="1" applyBorder="1" applyAlignment="1" applyProtection="1">
      <alignment/>
      <protection locked="0"/>
    </xf>
    <xf numFmtId="173" fontId="1" fillId="33" borderId="21" xfId="45" applyNumberFormat="1" applyFont="1" applyFill="1" applyBorder="1" applyAlignment="1" applyProtection="1">
      <alignment/>
      <protection locked="0"/>
    </xf>
    <xf numFmtId="173" fontId="1" fillId="33" borderId="21" xfId="45" applyNumberFormat="1" applyFont="1" applyFill="1" applyBorder="1" applyAlignment="1" applyProtection="1">
      <alignment vertical="top"/>
      <protection locked="0"/>
    </xf>
    <xf numFmtId="173" fontId="1" fillId="33" borderId="0" xfId="45" applyNumberFormat="1" applyFont="1" applyFill="1" applyBorder="1" applyAlignment="1" applyProtection="1">
      <alignment vertical="top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/>
      <protection locked="0"/>
    </xf>
    <xf numFmtId="1" fontId="1" fillId="0" borderId="29" xfId="0" applyNumberFormat="1" applyFont="1" applyBorder="1" applyAlignment="1" applyProtection="1">
      <alignment horizontal="center"/>
      <protection locked="0"/>
    </xf>
    <xf numFmtId="1" fontId="3" fillId="33" borderId="21" xfId="45" applyNumberFormat="1" applyFont="1" applyFill="1" applyBorder="1" applyAlignment="1" applyProtection="1">
      <alignment/>
      <protection locked="0"/>
    </xf>
    <xf numFmtId="0" fontId="3" fillId="0" borderId="30" xfId="0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1" fontId="3" fillId="0" borderId="35" xfId="45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2" fontId="5" fillId="0" borderId="0" xfId="0" applyNumberFormat="1" applyFont="1" applyAlignment="1" applyProtection="1">
      <alignment horizontal="left"/>
      <protection locked="0"/>
    </xf>
    <xf numFmtId="172" fontId="10" fillId="0" borderId="0" xfId="0" applyNumberFormat="1" applyFont="1" applyAlignment="1">
      <alignment/>
    </xf>
    <xf numFmtId="172" fontId="11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72" fontId="4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172" fontId="6" fillId="0" borderId="10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172" fontId="9" fillId="0" borderId="39" xfId="0" applyNumberFormat="1" applyFont="1" applyBorder="1" applyAlignment="1">
      <alignment horizontal="center" vertical="center" wrapText="1"/>
    </xf>
    <xf numFmtId="172" fontId="9" fillId="0" borderId="38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1" fontId="9" fillId="0" borderId="40" xfId="0" applyNumberFormat="1" applyFont="1" applyBorder="1" applyAlignment="1">
      <alignment/>
    </xf>
    <xf numFmtId="1" fontId="9" fillId="0" borderId="41" xfId="0" applyNumberFormat="1" applyFont="1" applyBorder="1" applyAlignment="1">
      <alignment/>
    </xf>
    <xf numFmtId="174" fontId="15" fillId="0" borderId="19" xfId="45" applyNumberFormat="1" applyFont="1" applyFill="1" applyBorder="1" applyAlignment="1" applyProtection="1">
      <alignment horizontal="center"/>
      <protection/>
    </xf>
    <xf numFmtId="174" fontId="15" fillId="0" borderId="19" xfId="45" applyNumberFormat="1" applyFont="1" applyFill="1" applyBorder="1" applyAlignment="1" applyProtection="1">
      <alignment/>
      <protection/>
    </xf>
    <xf numFmtId="174" fontId="15" fillId="0" borderId="42" xfId="45" applyNumberFormat="1" applyFont="1" applyFill="1" applyBorder="1" applyAlignment="1" applyProtection="1">
      <alignment/>
      <protection/>
    </xf>
    <xf numFmtId="0" fontId="9" fillId="34" borderId="18" xfId="0" applyFont="1" applyFill="1" applyBorder="1" applyAlignment="1">
      <alignment horizontal="left"/>
    </xf>
    <xf numFmtId="0" fontId="9" fillId="34" borderId="19" xfId="0" applyFont="1" applyFill="1" applyBorder="1" applyAlignment="1">
      <alignment horizontal="left" wrapText="1"/>
    </xf>
    <xf numFmtId="1" fontId="9" fillId="0" borderId="43" xfId="0" applyNumberFormat="1" applyFont="1" applyBorder="1" applyAlignment="1">
      <alignment/>
    </xf>
    <xf numFmtId="174" fontId="9" fillId="0" borderId="44" xfId="45" applyNumberFormat="1" applyFont="1" applyFill="1" applyBorder="1" applyAlignment="1" applyProtection="1">
      <alignment horizontal="center"/>
      <protection/>
    </xf>
    <xf numFmtId="174" fontId="9" fillId="0" borderId="44" xfId="45" applyNumberFormat="1" applyFont="1" applyFill="1" applyBorder="1" applyAlignment="1" applyProtection="1">
      <alignment horizontal="right"/>
      <protection/>
    </xf>
    <xf numFmtId="174" fontId="9" fillId="0" borderId="45" xfId="45" applyNumberFormat="1" applyFont="1" applyFill="1" applyBorder="1" applyAlignment="1" applyProtection="1">
      <alignment horizontal="right"/>
      <protection/>
    </xf>
    <xf numFmtId="0" fontId="9" fillId="34" borderId="19" xfId="0" applyFont="1" applyFill="1" applyBorder="1" applyAlignment="1">
      <alignment horizontal="left"/>
    </xf>
    <xf numFmtId="1" fontId="9" fillId="0" borderId="40" xfId="0" applyNumberFormat="1" applyFont="1" applyBorder="1" applyAlignment="1">
      <alignment horizontal="right"/>
    </xf>
    <xf numFmtId="1" fontId="9" fillId="0" borderId="41" xfId="0" applyNumberFormat="1" applyFont="1" applyBorder="1" applyAlignment="1">
      <alignment horizontal="right"/>
    </xf>
    <xf numFmtId="1" fontId="9" fillId="0" borderId="46" xfId="0" applyNumberFormat="1" applyFont="1" applyBorder="1" applyAlignment="1">
      <alignment/>
    </xf>
    <xf numFmtId="1" fontId="9" fillId="0" borderId="47" xfId="0" applyNumberFormat="1" applyFont="1" applyBorder="1" applyAlignment="1">
      <alignment/>
    </xf>
    <xf numFmtId="174" fontId="15" fillId="0" borderId="0" xfId="45" applyNumberFormat="1" applyFont="1" applyFill="1" applyBorder="1" applyAlignment="1" applyProtection="1">
      <alignment horizontal="right"/>
      <protection/>
    </xf>
    <xf numFmtId="174" fontId="15" fillId="0" borderId="0" xfId="45" applyNumberFormat="1" applyFont="1" applyFill="1" applyBorder="1" applyAlignment="1" applyProtection="1">
      <alignment horizontal="center"/>
      <protection/>
    </xf>
    <xf numFmtId="174" fontId="9" fillId="0" borderId="48" xfId="45" applyNumberFormat="1" applyFont="1" applyFill="1" applyBorder="1" applyAlignment="1" applyProtection="1">
      <alignment horizontal="right"/>
      <protection/>
    </xf>
    <xf numFmtId="174" fontId="10" fillId="0" borderId="0" xfId="0" applyNumberFormat="1" applyFont="1" applyAlignment="1">
      <alignment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174" fontId="9" fillId="0" borderId="19" xfId="45" applyNumberFormat="1" applyFont="1" applyFill="1" applyBorder="1" applyAlignment="1" applyProtection="1">
      <alignment horizontal="center"/>
      <protection/>
    </xf>
    <xf numFmtId="174" fontId="9" fillId="0" borderId="19" xfId="45" applyNumberFormat="1" applyFont="1" applyFill="1" applyBorder="1" applyAlignment="1" applyProtection="1">
      <alignment horizontal="right"/>
      <protection/>
    </xf>
    <xf numFmtId="174" fontId="9" fillId="0" borderId="42" xfId="45" applyNumberFormat="1" applyFont="1" applyFill="1" applyBorder="1" applyAlignment="1" applyProtection="1">
      <alignment horizontal="right"/>
      <protection/>
    </xf>
    <xf numFmtId="1" fontId="9" fillId="0" borderId="49" xfId="0" applyNumberFormat="1" applyFont="1" applyBorder="1" applyAlignment="1">
      <alignment/>
    </xf>
    <xf numFmtId="174" fontId="9" fillId="0" borderId="0" xfId="45" applyNumberFormat="1" applyFont="1" applyFill="1" applyBorder="1" applyAlignment="1" applyProtection="1">
      <alignment horizontal="right"/>
      <protection/>
    </xf>
    <xf numFmtId="174" fontId="9" fillId="0" borderId="0" xfId="45" applyNumberFormat="1" applyFont="1" applyFill="1" applyBorder="1" applyAlignment="1" applyProtection="1">
      <alignment horizontal="center"/>
      <protection/>
    </xf>
    <xf numFmtId="0" fontId="9" fillId="0" borderId="3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1" fontId="9" fillId="0" borderId="49" xfId="0" applyNumberFormat="1" applyFont="1" applyBorder="1" applyAlignment="1">
      <alignment horizontal="right"/>
    </xf>
    <xf numFmtId="1" fontId="9" fillId="0" borderId="41" xfId="0" applyNumberFormat="1" applyFont="1" applyBorder="1" applyAlignment="1">
      <alignment horizontal="center"/>
    </xf>
    <xf numFmtId="174" fontId="9" fillId="0" borderId="42" xfId="45" applyNumberFormat="1" applyFont="1" applyFill="1" applyBorder="1" applyAlignment="1" applyProtection="1">
      <alignment horizontal="center"/>
      <protection/>
    </xf>
    <xf numFmtId="1" fontId="9" fillId="0" borderId="47" xfId="0" applyNumberFormat="1" applyFont="1" applyBorder="1" applyAlignment="1">
      <alignment horizontal="right"/>
    </xf>
    <xf numFmtId="0" fontId="9" fillId="0" borderId="19" xfId="0" applyFont="1" applyBorder="1" applyAlignment="1">
      <alignment horizontal="left" indent="2"/>
    </xf>
    <xf numFmtId="174" fontId="9" fillId="33" borderId="19" xfId="45" applyNumberFormat="1" applyFont="1" applyFill="1" applyBorder="1" applyAlignment="1" applyProtection="1">
      <alignment horizontal="center"/>
      <protection/>
    </xf>
    <xf numFmtId="174" fontId="9" fillId="33" borderId="0" xfId="45" applyNumberFormat="1" applyFont="1" applyFill="1" applyBorder="1" applyAlignment="1" applyProtection="1">
      <alignment horizontal="center"/>
      <protection/>
    </xf>
    <xf numFmtId="174" fontId="9" fillId="0" borderId="0" xfId="45" applyNumberFormat="1" applyFont="1" applyFill="1" applyBorder="1" applyAlignment="1" applyProtection="1">
      <alignment/>
      <protection/>
    </xf>
    <xf numFmtId="174" fontId="15" fillId="0" borderId="48" xfId="45" applyNumberFormat="1" applyFont="1" applyFill="1" applyBorder="1" applyAlignment="1" applyProtection="1">
      <alignment/>
      <protection/>
    </xf>
    <xf numFmtId="0" fontId="9" fillId="0" borderId="30" xfId="0" applyFont="1" applyBorder="1" applyAlignment="1">
      <alignment horizontal="left"/>
    </xf>
    <xf numFmtId="0" fontId="9" fillId="0" borderId="28" xfId="0" applyFont="1" applyBorder="1" applyAlignment="1">
      <alignment horizontal="left" indent="2"/>
    </xf>
    <xf numFmtId="1" fontId="9" fillId="0" borderId="46" xfId="0" applyNumberFormat="1" applyFont="1" applyBorder="1" applyAlignment="1">
      <alignment horizontal="right"/>
    </xf>
    <xf numFmtId="174" fontId="9" fillId="0" borderId="19" xfId="45" applyNumberFormat="1" applyFont="1" applyFill="1" applyBorder="1" applyAlignment="1" applyProtection="1">
      <alignment/>
      <protection/>
    </xf>
    <xf numFmtId="0" fontId="9" fillId="0" borderId="31" xfId="0" applyFont="1" applyBorder="1" applyAlignment="1">
      <alignment horizontal="left" indent="2"/>
    </xf>
    <xf numFmtId="0" fontId="15" fillId="0" borderId="31" xfId="0" applyFont="1" applyBorder="1" applyAlignment="1">
      <alignment horizontal="left"/>
    </xf>
    <xf numFmtId="174" fontId="15" fillId="0" borderId="19" xfId="45" applyNumberFormat="1" applyFont="1" applyFill="1" applyBorder="1" applyAlignment="1" applyProtection="1">
      <alignment horizontal="right"/>
      <protection/>
    </xf>
    <xf numFmtId="0" fontId="15" fillId="0" borderId="22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1" fontId="9" fillId="0" borderId="50" xfId="0" applyNumberFormat="1" applyFont="1" applyBorder="1" applyAlignment="1">
      <alignment/>
    </xf>
    <xf numFmtId="1" fontId="9" fillId="0" borderId="51" xfId="0" applyNumberFormat="1" applyFont="1" applyBorder="1" applyAlignment="1">
      <alignment/>
    </xf>
    <xf numFmtId="174" fontId="12" fillId="0" borderId="23" xfId="45" applyNumberFormat="1" applyFont="1" applyFill="1" applyBorder="1" applyAlignment="1" applyProtection="1">
      <alignment horizontal="center"/>
      <protection/>
    </xf>
    <xf numFmtId="174" fontId="12" fillId="0" borderId="23" xfId="45" applyNumberFormat="1" applyFont="1" applyFill="1" applyBorder="1" applyAlignment="1" applyProtection="1">
      <alignment/>
      <protection/>
    </xf>
    <xf numFmtId="174" fontId="12" fillId="0" borderId="52" xfId="45" applyNumberFormat="1" applyFont="1" applyFill="1" applyBorder="1" applyAlignment="1" applyProtection="1">
      <alignment/>
      <protection/>
    </xf>
    <xf numFmtId="172" fontId="10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" fontId="1" fillId="34" borderId="21" xfId="45" applyNumberFormat="1" applyFont="1" applyFill="1" applyBorder="1" applyAlignment="1" applyProtection="1">
      <alignment/>
      <protection locked="0"/>
    </xf>
    <xf numFmtId="1" fontId="3" fillId="34" borderId="21" xfId="45" applyNumberFormat="1" applyFont="1" applyFill="1" applyBorder="1" applyAlignment="1" applyProtection="1">
      <alignment/>
      <protection locked="0"/>
    </xf>
    <xf numFmtId="1" fontId="1" fillId="34" borderId="53" xfId="45" applyNumberFormat="1" applyFont="1" applyFill="1" applyBorder="1" applyAlignment="1" applyProtection="1">
      <alignment/>
      <protection locked="0"/>
    </xf>
    <xf numFmtId="172" fontId="17" fillId="0" borderId="0" xfId="0" applyNumberFormat="1" applyFont="1" applyAlignment="1" applyProtection="1">
      <alignment/>
      <protection locked="0"/>
    </xf>
    <xf numFmtId="174" fontId="12" fillId="0" borderId="54" xfId="45" applyNumberFormat="1" applyFont="1" applyFill="1" applyBorder="1" applyAlignment="1" applyProtection="1">
      <alignment horizontal="center"/>
      <protection/>
    </xf>
    <xf numFmtId="1" fontId="9" fillId="0" borderId="55" xfId="0" applyNumberFormat="1" applyFont="1" applyBorder="1" applyAlignment="1">
      <alignment/>
    </xf>
    <xf numFmtId="174" fontId="9" fillId="0" borderId="55" xfId="45" applyNumberFormat="1" applyFont="1" applyFill="1" applyBorder="1" applyAlignment="1" applyProtection="1">
      <alignment horizontal="center"/>
      <protection/>
    </xf>
    <xf numFmtId="174" fontId="15" fillId="0" borderId="56" xfId="45" applyNumberFormat="1" applyFont="1" applyFill="1" applyBorder="1" applyAlignment="1" applyProtection="1">
      <alignment horizontal="center"/>
      <protection/>
    </xf>
    <xf numFmtId="1" fontId="9" fillId="0" borderId="57" xfId="0" applyNumberFormat="1" applyFont="1" applyBorder="1" applyAlignment="1">
      <alignment horizontal="right"/>
    </xf>
    <xf numFmtId="174" fontId="9" fillId="33" borderId="10" xfId="45" applyNumberFormat="1" applyFont="1" applyFill="1" applyBorder="1" applyAlignment="1" applyProtection="1">
      <alignment horizontal="center"/>
      <protection/>
    </xf>
    <xf numFmtId="1" fontId="9" fillId="0" borderId="55" xfId="0" applyNumberFormat="1" applyFont="1" applyBorder="1" applyAlignment="1">
      <alignment horizontal="right"/>
    </xf>
    <xf numFmtId="174" fontId="15" fillId="0" borderId="55" xfId="45" applyNumberFormat="1" applyFont="1" applyFill="1" applyBorder="1" applyAlignment="1" applyProtection="1">
      <alignment horizontal="center"/>
      <protection/>
    </xf>
    <xf numFmtId="174" fontId="9" fillId="33" borderId="55" xfId="45" applyNumberFormat="1" applyFont="1" applyFill="1" applyBorder="1" applyAlignment="1" applyProtection="1">
      <alignment horizontal="center"/>
      <protection/>
    </xf>
    <xf numFmtId="174" fontId="15" fillId="0" borderId="58" xfId="45" applyNumberFormat="1" applyFont="1" applyFill="1" applyBorder="1" applyAlignment="1" applyProtection="1">
      <alignment horizontal="center"/>
      <protection/>
    </xf>
    <xf numFmtId="1" fontId="9" fillId="0" borderId="59" xfId="0" applyNumberFormat="1" applyFont="1" applyBorder="1" applyAlignment="1">
      <alignment/>
    </xf>
    <xf numFmtId="1" fontId="9" fillId="0" borderId="59" xfId="0" applyNumberFormat="1" applyFont="1" applyBorder="1" applyAlignment="1">
      <alignment horizontal="right"/>
    </xf>
    <xf numFmtId="174" fontId="15" fillId="0" borderId="59" xfId="45" applyNumberFormat="1" applyFont="1" applyFill="1" applyBorder="1" applyAlignment="1" applyProtection="1">
      <alignment horizontal="center"/>
      <protection/>
    </xf>
    <xf numFmtId="174" fontId="12" fillId="0" borderId="60" xfId="45" applyNumberFormat="1" applyFont="1" applyFill="1" applyBorder="1" applyAlignment="1" applyProtection="1">
      <alignment horizontal="center"/>
      <protection/>
    </xf>
    <xf numFmtId="174" fontId="15" fillId="34" borderId="55" xfId="45" applyNumberFormat="1" applyFont="1" applyFill="1" applyBorder="1" applyAlignment="1" applyProtection="1">
      <alignment horizontal="center"/>
      <protection/>
    </xf>
    <xf numFmtId="174" fontId="15" fillId="34" borderId="59" xfId="45" applyNumberFormat="1" applyFont="1" applyFill="1" applyBorder="1" applyAlignment="1" applyProtection="1">
      <alignment horizontal="center"/>
      <protection/>
    </xf>
    <xf numFmtId="1" fontId="9" fillId="34" borderId="55" xfId="0" applyNumberFormat="1" applyFont="1" applyFill="1" applyBorder="1" applyAlignment="1">
      <alignment/>
    </xf>
    <xf numFmtId="1" fontId="9" fillId="34" borderId="59" xfId="0" applyNumberFormat="1" applyFont="1" applyFill="1" applyBorder="1" applyAlignment="1">
      <alignment/>
    </xf>
    <xf numFmtId="174" fontId="9" fillId="34" borderId="55" xfId="45" applyNumberFormat="1" applyFont="1" applyFill="1" applyBorder="1" applyAlignment="1" applyProtection="1">
      <alignment horizontal="center"/>
      <protection/>
    </xf>
    <xf numFmtId="1" fontId="9" fillId="34" borderId="55" xfId="0" applyNumberFormat="1" applyFont="1" applyFill="1" applyBorder="1" applyAlignment="1">
      <alignment horizontal="right"/>
    </xf>
    <xf numFmtId="1" fontId="9" fillId="34" borderId="59" xfId="0" applyNumberFormat="1" applyFont="1" applyFill="1" applyBorder="1" applyAlignment="1">
      <alignment horizontal="right"/>
    </xf>
    <xf numFmtId="174" fontId="9" fillId="34" borderId="59" xfId="45" applyNumberFormat="1" applyFont="1" applyFill="1" applyBorder="1" applyAlignment="1" applyProtection="1">
      <alignment horizontal="center"/>
      <protection/>
    </xf>
    <xf numFmtId="2" fontId="9" fillId="0" borderId="55" xfId="0" applyNumberFormat="1" applyFont="1" applyBorder="1" applyAlignment="1">
      <alignment/>
    </xf>
    <xf numFmtId="2" fontId="9" fillId="0" borderId="55" xfId="0" applyNumberFormat="1" applyFont="1" applyBorder="1" applyAlignment="1">
      <alignment horizontal="right"/>
    </xf>
    <xf numFmtId="0" fontId="9" fillId="0" borderId="37" xfId="0" applyNumberFormat="1" applyFont="1" applyBorder="1" applyAlignment="1">
      <alignment horizontal="center" vertical="center" wrapText="1"/>
    </xf>
    <xf numFmtId="174" fontId="15" fillId="0" borderId="61" xfId="45" applyNumberFormat="1" applyFont="1" applyFill="1" applyBorder="1" applyAlignment="1" applyProtection="1">
      <alignment horizontal="center"/>
      <protection/>
    </xf>
    <xf numFmtId="1" fontId="9" fillId="0" borderId="62" xfId="0" applyNumberFormat="1" applyFont="1" applyBorder="1" applyAlignment="1">
      <alignment/>
    </xf>
    <xf numFmtId="1" fontId="9" fillId="0" borderId="62" xfId="0" applyNumberFormat="1" applyFont="1" applyBorder="1" applyAlignment="1">
      <alignment horizontal="right"/>
    </xf>
    <xf numFmtId="174" fontId="15" fillId="0" borderId="63" xfId="45" applyNumberFormat="1" applyFont="1" applyFill="1" applyBorder="1" applyAlignment="1" applyProtection="1">
      <alignment/>
      <protection/>
    </xf>
    <xf numFmtId="174" fontId="15" fillId="34" borderId="62" xfId="45" applyNumberFormat="1" applyFont="1" applyFill="1" applyBorder="1" applyAlignment="1" applyProtection="1">
      <alignment horizontal="center"/>
      <protection/>
    </xf>
    <xf numFmtId="174" fontId="15" fillId="0" borderId="48" xfId="45" applyNumberFormat="1" applyFont="1" applyFill="1" applyBorder="1" applyAlignment="1" applyProtection="1">
      <alignment horizontal="right"/>
      <protection/>
    </xf>
    <xf numFmtId="1" fontId="9" fillId="34" borderId="62" xfId="0" applyNumberFormat="1" applyFont="1" applyFill="1" applyBorder="1" applyAlignment="1">
      <alignment/>
    </xf>
    <xf numFmtId="1" fontId="9" fillId="34" borderId="62" xfId="0" applyNumberFormat="1" applyFont="1" applyFill="1" applyBorder="1" applyAlignment="1">
      <alignment horizontal="right"/>
    </xf>
    <xf numFmtId="174" fontId="9" fillId="34" borderId="62" xfId="45" applyNumberFormat="1" applyFont="1" applyFill="1" applyBorder="1" applyAlignment="1" applyProtection="1">
      <alignment horizontal="center"/>
      <protection/>
    </xf>
    <xf numFmtId="174" fontId="9" fillId="0" borderId="48" xfId="45" applyNumberFormat="1" applyFont="1" applyFill="1" applyBorder="1" applyAlignment="1" applyProtection="1">
      <alignment/>
      <protection/>
    </xf>
    <xf numFmtId="174" fontId="9" fillId="0" borderId="42" xfId="45" applyNumberFormat="1" applyFont="1" applyFill="1" applyBorder="1" applyAlignment="1" applyProtection="1">
      <alignment/>
      <protection/>
    </xf>
    <xf numFmtId="174" fontId="15" fillId="0" borderId="62" xfId="45" applyNumberFormat="1" applyFont="1" applyFill="1" applyBorder="1" applyAlignment="1" applyProtection="1">
      <alignment horizontal="center"/>
      <protection/>
    </xf>
    <xf numFmtId="174" fontId="15" fillId="0" borderId="42" xfId="45" applyNumberFormat="1" applyFont="1" applyFill="1" applyBorder="1" applyAlignment="1" applyProtection="1">
      <alignment horizontal="right"/>
      <protection/>
    </xf>
    <xf numFmtId="174" fontId="12" fillId="0" borderId="64" xfId="45" applyNumberFormat="1" applyFont="1" applyFill="1" applyBorder="1" applyAlignment="1" applyProtection="1">
      <alignment horizontal="center"/>
      <protection/>
    </xf>
    <xf numFmtId="1" fontId="3" fillId="0" borderId="65" xfId="45" applyNumberFormat="1" applyFont="1" applyFill="1" applyBorder="1" applyAlignment="1" applyProtection="1">
      <alignment/>
      <protection locked="0"/>
    </xf>
    <xf numFmtId="1" fontId="1" fillId="0" borderId="66" xfId="45" applyNumberFormat="1" applyFont="1" applyFill="1" applyBorder="1" applyAlignment="1" applyProtection="1">
      <alignment/>
      <protection locked="0"/>
    </xf>
    <xf numFmtId="1" fontId="1" fillId="0" borderId="66" xfId="45" applyNumberFormat="1" applyFont="1" applyFill="1" applyBorder="1" applyAlignment="1" applyProtection="1">
      <alignment vertical="top" wrapText="1"/>
      <protection locked="0"/>
    </xf>
    <xf numFmtId="1" fontId="1" fillId="34" borderId="66" xfId="45" applyNumberFormat="1" applyFont="1" applyFill="1" applyBorder="1" applyAlignment="1" applyProtection="1">
      <alignment/>
      <protection locked="0"/>
    </xf>
    <xf numFmtId="1" fontId="1" fillId="0" borderId="67" xfId="45" applyNumberFormat="1" applyFont="1" applyFill="1" applyBorder="1" applyAlignment="1" applyProtection="1">
      <alignment/>
      <protection locked="0"/>
    </xf>
    <xf numFmtId="1" fontId="3" fillId="0" borderId="68" xfId="45" applyNumberFormat="1" applyFont="1" applyFill="1" applyBorder="1" applyAlignment="1" applyProtection="1">
      <alignment/>
      <protection locked="0"/>
    </xf>
    <xf numFmtId="1" fontId="3" fillId="0" borderId="69" xfId="45" applyNumberFormat="1" applyFont="1" applyFill="1" applyBorder="1" applyAlignment="1" applyProtection="1">
      <alignment/>
      <protection locked="0"/>
    </xf>
    <xf numFmtId="1" fontId="1" fillId="0" borderId="42" xfId="45" applyNumberFormat="1" applyFont="1" applyFill="1" applyBorder="1" applyAlignment="1" applyProtection="1">
      <alignment/>
      <protection locked="0"/>
    </xf>
    <xf numFmtId="1" fontId="3" fillId="0" borderId="42" xfId="45" applyNumberFormat="1" applyFont="1" applyFill="1" applyBorder="1" applyAlignment="1" applyProtection="1">
      <alignment/>
      <protection locked="0"/>
    </xf>
    <xf numFmtId="1" fontId="1" fillId="0" borderId="42" xfId="45" applyNumberFormat="1" applyFont="1" applyFill="1" applyBorder="1" applyAlignment="1" applyProtection="1">
      <alignment vertical="top" wrapText="1"/>
      <protection locked="0"/>
    </xf>
    <xf numFmtId="1" fontId="1" fillId="0" borderId="52" xfId="45" applyNumberFormat="1" applyFont="1" applyFill="1" applyBorder="1" applyAlignment="1" applyProtection="1">
      <alignment/>
      <protection locked="0"/>
    </xf>
    <xf numFmtId="1" fontId="3" fillId="0" borderId="70" xfId="45" applyNumberFormat="1" applyFont="1" applyFill="1" applyBorder="1" applyAlignment="1" applyProtection="1">
      <alignment/>
      <protection locked="0"/>
    </xf>
    <xf numFmtId="1" fontId="3" fillId="0" borderId="71" xfId="45" applyNumberFormat="1" applyFont="1" applyFill="1" applyBorder="1" applyAlignment="1" applyProtection="1">
      <alignment/>
      <protection locked="0"/>
    </xf>
    <xf numFmtId="1" fontId="1" fillId="0" borderId="72" xfId="45" applyNumberFormat="1" applyFont="1" applyFill="1" applyBorder="1" applyAlignment="1" applyProtection="1">
      <alignment/>
      <protection locked="0"/>
    </xf>
    <xf numFmtId="1" fontId="3" fillId="0" borderId="72" xfId="45" applyNumberFormat="1" applyFont="1" applyFill="1" applyBorder="1" applyAlignment="1" applyProtection="1">
      <alignment/>
      <protection locked="0"/>
    </xf>
    <xf numFmtId="1" fontId="1" fillId="0" borderId="72" xfId="45" applyNumberFormat="1" applyFont="1" applyFill="1" applyBorder="1" applyAlignment="1" applyProtection="1">
      <alignment vertical="top" wrapText="1"/>
      <protection locked="0"/>
    </xf>
    <xf numFmtId="1" fontId="1" fillId="0" borderId="73" xfId="45" applyNumberFormat="1" applyFont="1" applyFill="1" applyBorder="1" applyAlignment="1" applyProtection="1">
      <alignment/>
      <protection locked="0"/>
    </xf>
    <xf numFmtId="1" fontId="3" fillId="0" borderId="74" xfId="45" applyNumberFormat="1" applyFont="1" applyFill="1" applyBorder="1" applyAlignment="1" applyProtection="1">
      <alignment/>
      <protection locked="0"/>
    </xf>
    <xf numFmtId="1" fontId="1" fillId="33" borderId="42" xfId="45" applyNumberFormat="1" applyFont="1" applyFill="1" applyBorder="1" applyAlignment="1" applyProtection="1">
      <alignment/>
      <protection locked="0"/>
    </xf>
    <xf numFmtId="173" fontId="1" fillId="33" borderId="42" xfId="45" applyNumberFormat="1" applyFont="1" applyFill="1" applyBorder="1" applyAlignment="1" applyProtection="1">
      <alignment/>
      <protection locked="0"/>
    </xf>
    <xf numFmtId="173" fontId="1" fillId="33" borderId="42" xfId="45" applyNumberFormat="1" applyFont="1" applyFill="1" applyBorder="1" applyAlignment="1" applyProtection="1">
      <alignment vertical="top"/>
      <protection locked="0"/>
    </xf>
    <xf numFmtId="1" fontId="3" fillId="33" borderId="42" xfId="45" applyNumberFormat="1" applyFont="1" applyFill="1" applyBorder="1" applyAlignment="1" applyProtection="1">
      <alignment/>
      <protection locked="0"/>
    </xf>
    <xf numFmtId="1" fontId="1" fillId="0" borderId="75" xfId="45" applyNumberFormat="1" applyFont="1" applyFill="1" applyBorder="1" applyAlignment="1" applyProtection="1">
      <alignment/>
      <protection locked="0"/>
    </xf>
    <xf numFmtId="1" fontId="3" fillId="0" borderId="70" xfId="45" applyNumberFormat="1" applyFont="1" applyFill="1" applyBorder="1" applyAlignment="1" applyProtection="1">
      <alignment vertical="top" wrapText="1"/>
      <protection locked="0"/>
    </xf>
    <xf numFmtId="1" fontId="2" fillId="0" borderId="0" xfId="0" applyNumberFormat="1" applyFont="1" applyBorder="1" applyAlignment="1" applyProtection="1">
      <alignment/>
      <protection locked="0"/>
    </xf>
    <xf numFmtId="1" fontId="1" fillId="33" borderId="72" xfId="45" applyNumberFormat="1" applyFont="1" applyFill="1" applyBorder="1" applyAlignment="1" applyProtection="1">
      <alignment/>
      <protection locked="0"/>
    </xf>
    <xf numFmtId="173" fontId="1" fillId="33" borderId="72" xfId="45" applyNumberFormat="1" applyFont="1" applyFill="1" applyBorder="1" applyAlignment="1" applyProtection="1">
      <alignment/>
      <protection locked="0"/>
    </xf>
    <xf numFmtId="173" fontId="1" fillId="33" borderId="72" xfId="45" applyNumberFormat="1" applyFont="1" applyFill="1" applyBorder="1" applyAlignment="1" applyProtection="1">
      <alignment vertical="top"/>
      <protection locked="0"/>
    </xf>
    <xf numFmtId="1" fontId="3" fillId="33" borderId="72" xfId="45" applyNumberFormat="1" applyFont="1" applyFill="1" applyBorder="1" applyAlignment="1" applyProtection="1">
      <alignment/>
      <protection locked="0"/>
    </xf>
    <xf numFmtId="1" fontId="1" fillId="0" borderId="76" xfId="45" applyNumberFormat="1" applyFont="1" applyFill="1" applyBorder="1" applyAlignment="1" applyProtection="1">
      <alignment/>
      <protection locked="0"/>
    </xf>
    <xf numFmtId="1" fontId="3" fillId="0" borderId="74" xfId="45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1" fillId="0" borderId="77" xfId="0" applyFont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 locked="0"/>
    </xf>
    <xf numFmtId="0" fontId="1" fillId="0" borderId="79" xfId="0" applyFont="1" applyBorder="1" applyAlignment="1" applyProtection="1">
      <alignment horizontal="center" vertical="center" wrapText="1"/>
      <protection locked="0"/>
    </xf>
    <xf numFmtId="0" fontId="1" fillId="0" borderId="80" xfId="0" applyFont="1" applyBorder="1" applyAlignment="1" applyProtection="1">
      <alignment horizontal="center" vertical="center" wrapText="1"/>
      <protection locked="0"/>
    </xf>
    <xf numFmtId="1" fontId="1" fillId="0" borderId="71" xfId="0" applyNumberFormat="1" applyFont="1" applyBorder="1" applyAlignment="1" applyProtection="1">
      <alignment vertical="center" wrapText="1"/>
      <protection locked="0"/>
    </xf>
    <xf numFmtId="1" fontId="1" fillId="0" borderId="81" xfId="0" applyNumberFormat="1" applyFont="1" applyBorder="1" applyAlignment="1" applyProtection="1">
      <alignment vertical="center" wrapText="1"/>
      <protection locked="0"/>
    </xf>
    <xf numFmtId="172" fontId="1" fillId="0" borderId="69" xfId="0" applyNumberFormat="1" applyFont="1" applyBorder="1" applyAlignment="1" applyProtection="1">
      <alignment horizontal="center" vertical="center" wrapText="1"/>
      <protection locked="0"/>
    </xf>
    <xf numFmtId="172" fontId="1" fillId="0" borderId="82" xfId="0" applyNumberFormat="1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83" xfId="0" applyFont="1" applyBorder="1" applyAlignment="1" applyProtection="1">
      <alignment horizontal="center" vertical="center" wrapText="1"/>
      <protection locked="0"/>
    </xf>
    <xf numFmtId="0" fontId="1" fillId="0" borderId="84" xfId="0" applyFont="1" applyBorder="1" applyAlignment="1" applyProtection="1">
      <alignment horizontal="center" vertical="center" wrapText="1"/>
      <protection locked="0"/>
    </xf>
    <xf numFmtId="1" fontId="1" fillId="0" borderId="85" xfId="0" applyNumberFormat="1" applyFont="1" applyBorder="1" applyAlignment="1" applyProtection="1">
      <alignment vertical="center" wrapText="1"/>
      <protection locked="0"/>
    </xf>
    <xf numFmtId="0" fontId="5" fillId="0" borderId="86" xfId="0" applyFont="1" applyBorder="1" applyAlignment="1" applyProtection="1">
      <alignment horizontal="left" wrapText="1"/>
      <protection locked="0"/>
    </xf>
    <xf numFmtId="172" fontId="1" fillId="0" borderId="0" xfId="0" applyNumberFormat="1" applyFont="1" applyBorder="1" applyAlignment="1">
      <alignment horizontal="center"/>
    </xf>
    <xf numFmtId="0" fontId="1" fillId="0" borderId="87" xfId="0" applyFont="1" applyBorder="1" applyAlignment="1" applyProtection="1">
      <alignment horizontal="left" wrapText="1"/>
      <protection locked="0"/>
    </xf>
    <xf numFmtId="0" fontId="5" fillId="0" borderId="86" xfId="0" applyFont="1" applyBorder="1" applyAlignment="1" applyProtection="1">
      <alignment horizontal="left"/>
      <protection locked="0"/>
    </xf>
    <xf numFmtId="172" fontId="1" fillId="0" borderId="10" xfId="0" applyNumberFormat="1" applyFont="1" applyBorder="1" applyAlignment="1" applyProtection="1">
      <alignment vertical="center" wrapText="1"/>
      <protection locked="0"/>
    </xf>
    <xf numFmtId="172" fontId="1" fillId="0" borderId="0" xfId="0" applyNumberFormat="1" applyFont="1" applyBorder="1" applyAlignment="1" applyProtection="1">
      <alignment vertical="center" wrapText="1"/>
      <protection locked="0"/>
    </xf>
    <xf numFmtId="172" fontId="1" fillId="0" borderId="71" xfId="0" applyNumberFormat="1" applyFont="1" applyBorder="1" applyAlignment="1" applyProtection="1">
      <alignment horizontal="center" vertical="center" wrapText="1"/>
      <protection locked="0"/>
    </xf>
    <xf numFmtId="172" fontId="1" fillId="0" borderId="88" xfId="0" applyNumberFormat="1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172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rgitaJurkonyt&#279;\AppData\Local\Microsoft\Windows\Temporary%20Internet%20Files\Content.Outlook\4E9KFOOT\2012-tiks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DŽIOJI"/>
      <sheetName val="DIDŽIOJI ES"/>
      <sheetName val="08-02"/>
      <sheetName val="08"/>
      <sheetName val="09"/>
      <sheetName val="10"/>
      <sheetName val="11"/>
      <sheetName val="12"/>
      <sheetName val="2012-08"/>
      <sheetName val="2012-09"/>
      <sheetName val="2012-10 "/>
      <sheetName val="2012-11"/>
      <sheetName val="2012-12"/>
      <sheetName val="B"/>
      <sheetName val="Lapas1"/>
      <sheetName val="B-1"/>
      <sheetName val="2012"/>
    </sheetNames>
    <sheetDataSet>
      <sheetData sheetId="8">
        <row r="163">
          <cell r="G163">
            <v>610.62</v>
          </cell>
        </row>
      </sheetData>
      <sheetData sheetId="12">
        <row r="137">
          <cell r="H137">
            <v>24580</v>
          </cell>
        </row>
        <row r="138">
          <cell r="H138">
            <v>2340</v>
          </cell>
        </row>
        <row r="139">
          <cell r="H139">
            <v>7715</v>
          </cell>
        </row>
        <row r="140">
          <cell r="H140">
            <v>150</v>
          </cell>
        </row>
        <row r="156">
          <cell r="G156">
            <v>19100.260000000002</v>
          </cell>
        </row>
        <row r="157">
          <cell r="G157">
            <v>2474.52</v>
          </cell>
        </row>
        <row r="160">
          <cell r="G160">
            <v>6957.279999999999</v>
          </cell>
        </row>
        <row r="161">
          <cell r="G161">
            <v>7022.28</v>
          </cell>
        </row>
        <row r="175">
          <cell r="G175">
            <v>200</v>
          </cell>
        </row>
        <row r="176">
          <cell r="G176">
            <v>251.11</v>
          </cell>
        </row>
        <row r="177">
          <cell r="G177">
            <v>2479.23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73">
      <selection activeCell="E6" sqref="E6"/>
    </sheetView>
  </sheetViews>
  <sheetFormatPr defaultColWidth="9.140625" defaultRowHeight="12.75"/>
  <cols>
    <col min="1" max="1" width="6.7109375" style="0" customWidth="1"/>
    <col min="2" max="2" width="15.28125" style="0" customWidth="1"/>
    <col min="3" max="3" width="7.00390625" style="0" customWidth="1"/>
    <col min="4" max="4" width="27.421875" style="0" customWidth="1"/>
    <col min="5" max="5" width="5.57421875" style="0" customWidth="1"/>
    <col min="6" max="6" width="12.57421875" style="0" customWidth="1"/>
    <col min="7" max="7" width="11.28125" style="81" customWidth="1"/>
    <col min="8" max="8" width="13.7109375" style="0" hidden="1" customWidth="1"/>
    <col min="9" max="9" width="10.28125" style="0" bestFit="1" customWidth="1"/>
    <col min="11" max="11" width="9.57421875" style="0" bestFit="1" customWidth="1"/>
  </cols>
  <sheetData>
    <row r="1" spans="1:8" ht="12.75" customHeight="1">
      <c r="A1" s="239"/>
      <c r="B1" s="239"/>
      <c r="C1" s="239"/>
      <c r="D1" s="239"/>
      <c r="E1" s="239"/>
      <c r="F1" s="239"/>
      <c r="G1" s="239"/>
      <c r="H1" s="239"/>
    </row>
    <row r="2" spans="1:8" ht="12.75" customHeight="1">
      <c r="A2" s="2"/>
      <c r="B2" s="2"/>
      <c r="C2" s="3"/>
      <c r="D2" s="4"/>
      <c r="E2" s="2" t="s">
        <v>20</v>
      </c>
      <c r="F2" s="5"/>
      <c r="G2" s="6"/>
      <c r="H2" s="5"/>
    </row>
    <row r="3" spans="1:8" ht="12.75" customHeight="1">
      <c r="A3" s="2"/>
      <c r="B3" s="2"/>
      <c r="C3" s="3"/>
      <c r="D3" s="4"/>
      <c r="E3" s="2" t="s">
        <v>21</v>
      </c>
      <c r="F3" s="5"/>
      <c r="G3" s="6"/>
      <c r="H3" s="5"/>
    </row>
    <row r="4" spans="1:8" ht="12.75" customHeight="1">
      <c r="A4" s="2"/>
      <c r="B4" s="2"/>
      <c r="C4" s="3"/>
      <c r="D4" s="4"/>
      <c r="E4" s="2" t="s">
        <v>22</v>
      </c>
      <c r="F4" s="5"/>
      <c r="G4" s="6"/>
      <c r="H4" s="5"/>
    </row>
    <row r="5" spans="1:8" ht="12.75" customHeight="1">
      <c r="A5" s="2"/>
      <c r="B5" s="2"/>
      <c r="C5" s="3"/>
      <c r="D5" s="4"/>
      <c r="E5" s="2" t="s">
        <v>134</v>
      </c>
      <c r="F5" s="166"/>
      <c r="G5" s="6"/>
      <c r="H5" s="5"/>
    </row>
    <row r="6" spans="1:8" ht="12.75" customHeight="1">
      <c r="A6" s="2"/>
      <c r="B6" s="2"/>
      <c r="C6" s="3"/>
      <c r="D6" s="4"/>
      <c r="E6" s="2" t="s">
        <v>135</v>
      </c>
      <c r="F6" s="166"/>
      <c r="G6" s="6"/>
      <c r="H6" s="5"/>
    </row>
    <row r="7" spans="1:8" ht="7.5" customHeight="1">
      <c r="A7" s="2"/>
      <c r="B7" s="2"/>
      <c r="C7" s="3"/>
      <c r="D7" s="4"/>
      <c r="E7" s="2"/>
      <c r="F7" s="5"/>
      <c r="G7" s="6"/>
      <c r="H7" s="5"/>
    </row>
    <row r="8" spans="1:8" ht="17.25" customHeight="1">
      <c r="A8" s="240" t="s">
        <v>23</v>
      </c>
      <c r="B8" s="240"/>
      <c r="C8" s="240"/>
      <c r="D8" s="240"/>
      <c r="E8" s="240"/>
      <c r="F8" s="240"/>
      <c r="G8" s="240"/>
      <c r="H8" s="240"/>
    </row>
    <row r="9" spans="1:8" ht="12.75" customHeight="1">
      <c r="A9" s="241" t="s">
        <v>24</v>
      </c>
      <c r="B9" s="239"/>
      <c r="C9" s="239"/>
      <c r="D9" s="239"/>
      <c r="E9" s="239"/>
      <c r="F9" s="239"/>
      <c r="G9" s="239"/>
      <c r="H9" s="239"/>
    </row>
    <row r="10" spans="1:8" ht="12.75" customHeight="1">
      <c r="A10" s="2"/>
      <c r="B10" s="2"/>
      <c r="C10" s="2"/>
      <c r="D10" s="4"/>
      <c r="E10" s="2"/>
      <c r="F10" s="5"/>
      <c r="G10" s="6"/>
      <c r="H10" s="5"/>
    </row>
    <row r="11" spans="1:8" ht="12.75" customHeight="1">
      <c r="A11" s="242" t="s">
        <v>25</v>
      </c>
      <c r="B11" s="242"/>
      <c r="C11" s="242"/>
      <c r="D11" s="242"/>
      <c r="E11" s="242"/>
      <c r="F11" s="242"/>
      <c r="G11" s="242"/>
      <c r="H11" s="242"/>
    </row>
    <row r="12" spans="1:8" ht="12.75" customHeight="1">
      <c r="A12" s="2"/>
      <c r="B12" s="2"/>
      <c r="C12" s="7"/>
      <c r="D12" s="3"/>
      <c r="E12" s="8"/>
      <c r="F12" s="9"/>
      <c r="G12" s="6"/>
      <c r="H12" s="9"/>
    </row>
    <row r="13" spans="1:8" ht="16.5" customHeight="1">
      <c r="A13" s="237" t="s">
        <v>128</v>
      </c>
      <c r="B13" s="237"/>
      <c r="C13" s="237"/>
      <c r="D13" s="237"/>
      <c r="E13" s="237"/>
      <c r="F13" s="237"/>
      <c r="G13" s="237"/>
      <c r="H13" s="237"/>
    </row>
    <row r="14" spans="1:8" ht="12.75" customHeight="1">
      <c r="A14" s="238" t="s">
        <v>131</v>
      </c>
      <c r="B14" s="238"/>
      <c r="C14" s="238"/>
      <c r="D14" s="238"/>
      <c r="E14" s="238"/>
      <c r="F14" s="238"/>
      <c r="G14" s="238"/>
      <c r="H14" s="238"/>
    </row>
    <row r="15" spans="1:8" ht="12.75" customHeight="1">
      <c r="A15" s="2"/>
      <c r="B15" s="2"/>
      <c r="C15" s="7"/>
      <c r="D15" s="4"/>
      <c r="E15" s="8"/>
      <c r="F15" s="9"/>
      <c r="G15" s="6"/>
      <c r="H15" s="9"/>
    </row>
    <row r="16" spans="1:8" ht="12.75" customHeight="1">
      <c r="A16" s="10"/>
      <c r="B16" s="10"/>
      <c r="C16" s="11"/>
      <c r="D16" s="8"/>
      <c r="E16" s="12"/>
      <c r="F16" s="13"/>
      <c r="G16" s="14" t="s">
        <v>26</v>
      </c>
      <c r="H16" s="13"/>
    </row>
    <row r="17" spans="1:8" s="17" customFormat="1" ht="12.75" customHeight="1">
      <c r="A17" s="15"/>
      <c r="B17" s="1"/>
      <c r="C17" s="16"/>
      <c r="D17" s="8"/>
      <c r="E17" s="251" t="s">
        <v>27</v>
      </c>
      <c r="F17" s="251"/>
      <c r="G17" s="251"/>
      <c r="H17" s="251"/>
    </row>
    <row r="18" spans="1:8" ht="12.75" customHeight="1" thickBot="1">
      <c r="A18" s="18"/>
      <c r="B18" s="19"/>
      <c r="C18" s="18"/>
      <c r="D18" s="18"/>
      <c r="E18" s="252" t="s">
        <v>28</v>
      </c>
      <c r="F18" s="252"/>
      <c r="G18" s="239"/>
      <c r="H18" s="239"/>
    </row>
    <row r="19" spans="1:8" ht="33.75" customHeight="1" thickBot="1">
      <c r="A19" s="20" t="s">
        <v>29</v>
      </c>
      <c r="B19" s="243" t="s">
        <v>30</v>
      </c>
      <c r="C19" s="243"/>
      <c r="D19" s="243"/>
      <c r="E19" s="245" t="s">
        <v>31</v>
      </c>
      <c r="F19" s="260" t="s">
        <v>32</v>
      </c>
      <c r="G19" s="262" t="s">
        <v>33</v>
      </c>
      <c r="H19" s="249" t="s">
        <v>33</v>
      </c>
    </row>
    <row r="20" spans="1:8" ht="13.5" thickBot="1">
      <c r="A20" s="21"/>
      <c r="B20" s="244"/>
      <c r="C20" s="244"/>
      <c r="D20" s="244"/>
      <c r="E20" s="246"/>
      <c r="F20" s="261"/>
      <c r="G20" s="263"/>
      <c r="H20" s="250"/>
    </row>
    <row r="21" spans="1:8" ht="12.75" customHeight="1">
      <c r="A21" s="22" t="s">
        <v>34</v>
      </c>
      <c r="B21" s="23" t="s">
        <v>0</v>
      </c>
      <c r="C21" s="24"/>
      <c r="D21" s="24"/>
      <c r="E21" s="25"/>
      <c r="F21" s="206">
        <f>SUM(F22+F26+F34)</f>
        <v>70479</v>
      </c>
      <c r="G21" s="218">
        <f>SUM(G22+G26+G34)</f>
        <v>73246.51999999999</v>
      </c>
      <c r="H21" s="212">
        <f>SUM(H22+H26+H34)</f>
        <v>40394.52</v>
      </c>
    </row>
    <row r="22" spans="1:8" ht="12.75" customHeight="1">
      <c r="A22" s="27" t="s">
        <v>35</v>
      </c>
      <c r="B22" s="28" t="s">
        <v>36</v>
      </c>
      <c r="C22" s="29"/>
      <c r="D22" s="29"/>
      <c r="E22" s="30"/>
      <c r="F22" s="207">
        <f>SUM(F23:F25)</f>
        <v>1533</v>
      </c>
      <c r="G22" s="219">
        <f>SUM(G23:G25)</f>
        <v>4007.9</v>
      </c>
      <c r="H22" s="213">
        <f>SUM(H23:H25)</f>
        <v>860</v>
      </c>
    </row>
    <row r="23" spans="1:8" ht="12.75" customHeight="1">
      <c r="A23" s="27" t="s">
        <v>37</v>
      </c>
      <c r="B23" s="32" t="s">
        <v>38</v>
      </c>
      <c r="C23" s="29"/>
      <c r="D23" s="29"/>
      <c r="E23" s="30"/>
      <c r="F23" s="207" t="s">
        <v>39</v>
      </c>
      <c r="G23" s="219" t="s">
        <v>39</v>
      </c>
      <c r="H23" s="213" t="s">
        <v>39</v>
      </c>
    </row>
    <row r="24" spans="1:8" ht="12.75" customHeight="1">
      <c r="A24" s="27" t="s">
        <v>40</v>
      </c>
      <c r="B24" s="32" t="s">
        <v>1</v>
      </c>
      <c r="C24" s="29"/>
      <c r="D24" s="29"/>
      <c r="E24" s="30"/>
      <c r="F24" s="207">
        <v>1533</v>
      </c>
      <c r="G24" s="219">
        <v>4007.9</v>
      </c>
      <c r="H24" s="213">
        <v>860</v>
      </c>
    </row>
    <row r="25" spans="1:8" ht="12.75" customHeight="1">
      <c r="A25" s="27" t="s">
        <v>41</v>
      </c>
      <c r="B25" s="32" t="s">
        <v>42</v>
      </c>
      <c r="C25" s="29" t="s">
        <v>39</v>
      </c>
      <c r="D25" s="29"/>
      <c r="E25" s="30"/>
      <c r="F25" s="207"/>
      <c r="G25" s="219"/>
      <c r="H25" s="213"/>
    </row>
    <row r="26" spans="1:11" ht="12.75" customHeight="1">
      <c r="A26" s="27" t="s">
        <v>43</v>
      </c>
      <c r="B26" s="28" t="s">
        <v>44</v>
      </c>
      <c r="C26" s="29"/>
      <c r="D26" s="29"/>
      <c r="E26" s="30"/>
      <c r="F26" s="207">
        <f>SUM(F27:F33)</f>
        <v>68946</v>
      </c>
      <c r="G26" s="219">
        <f>SUM(G27:G33)</f>
        <v>69238.62</v>
      </c>
      <c r="H26" s="213">
        <f>SUM(H27:H33)</f>
        <v>39534.52</v>
      </c>
      <c r="K26" s="162"/>
    </row>
    <row r="27" spans="1:11" ht="12.75" customHeight="1">
      <c r="A27" s="27" t="s">
        <v>37</v>
      </c>
      <c r="B27" s="32" t="s">
        <v>45</v>
      </c>
      <c r="C27" s="29"/>
      <c r="D27" s="29"/>
      <c r="E27" s="30"/>
      <c r="F27" s="207"/>
      <c r="G27" s="219"/>
      <c r="H27" s="213"/>
      <c r="K27" s="162"/>
    </row>
    <row r="28" spans="1:8" ht="12.75" customHeight="1">
      <c r="A28" s="27" t="s">
        <v>40</v>
      </c>
      <c r="B28" s="32" t="s">
        <v>46</v>
      </c>
      <c r="C28" s="29"/>
      <c r="D28" s="29"/>
      <c r="E28" s="30"/>
      <c r="F28" s="207"/>
      <c r="G28" s="219"/>
      <c r="H28" s="213"/>
    </row>
    <row r="29" spans="1:8" ht="12.75" customHeight="1">
      <c r="A29" s="27" t="s">
        <v>41</v>
      </c>
      <c r="B29" s="32" t="s">
        <v>2</v>
      </c>
      <c r="C29" s="29"/>
      <c r="D29" s="29"/>
      <c r="E29" s="30"/>
      <c r="F29" s="207"/>
      <c r="G29" s="219"/>
      <c r="H29" s="213"/>
    </row>
    <row r="30" spans="1:8" ht="12.75" customHeight="1">
      <c r="A30" s="27" t="s">
        <v>47</v>
      </c>
      <c r="B30" s="32" t="s">
        <v>48</v>
      </c>
      <c r="C30" s="29"/>
      <c r="D30" s="29"/>
      <c r="E30" s="30"/>
      <c r="F30" s="207"/>
      <c r="G30" s="219"/>
      <c r="H30" s="213"/>
    </row>
    <row r="31" spans="1:8" ht="12.75" customHeight="1">
      <c r="A31" s="27" t="s">
        <v>49</v>
      </c>
      <c r="B31" s="32" t="s">
        <v>3</v>
      </c>
      <c r="C31" s="29"/>
      <c r="D31" s="29"/>
      <c r="E31" s="30"/>
      <c r="F31" s="207">
        <v>68946</v>
      </c>
      <c r="G31" s="219">
        <v>69238.62</v>
      </c>
      <c r="H31" s="213">
        <v>39534.52</v>
      </c>
    </row>
    <row r="32" spans="1:8" ht="12.75" customHeight="1">
      <c r="A32" s="27" t="s">
        <v>50</v>
      </c>
      <c r="B32" s="32" t="s">
        <v>51</v>
      </c>
      <c r="C32" s="29"/>
      <c r="D32" s="29"/>
      <c r="E32" s="30"/>
      <c r="F32" s="207"/>
      <c r="G32" s="219"/>
      <c r="H32" s="213"/>
    </row>
    <row r="33" spans="1:8" ht="12.75" customHeight="1">
      <c r="A33" s="27" t="s">
        <v>52</v>
      </c>
      <c r="B33" s="32" t="s">
        <v>53</v>
      </c>
      <c r="C33" s="29"/>
      <c r="D33" s="29"/>
      <c r="E33" s="30"/>
      <c r="F33" s="207"/>
      <c r="G33" s="219"/>
      <c r="H33" s="213"/>
    </row>
    <row r="34" spans="1:8" ht="12.75" customHeight="1">
      <c r="A34" s="27" t="s">
        <v>54</v>
      </c>
      <c r="B34" s="28" t="s">
        <v>55</v>
      </c>
      <c r="C34" s="29"/>
      <c r="D34" s="29"/>
      <c r="E34" s="30"/>
      <c r="F34" s="207">
        <f>SUM(F35:F36)</f>
        <v>0</v>
      </c>
      <c r="G34" s="219">
        <f>SUM(G35:G36)</f>
        <v>0</v>
      </c>
      <c r="H34" s="213">
        <f>SUM(H35:H36)</f>
        <v>0</v>
      </c>
    </row>
    <row r="35" spans="1:8" ht="12.75" customHeight="1">
      <c r="A35" s="27" t="s">
        <v>37</v>
      </c>
      <c r="B35" s="32" t="s">
        <v>56</v>
      </c>
      <c r="C35" s="29"/>
      <c r="D35" s="29"/>
      <c r="E35" s="30"/>
      <c r="F35" s="207"/>
      <c r="G35" s="219"/>
      <c r="H35" s="213"/>
    </row>
    <row r="36" spans="1:8" ht="15" customHeight="1">
      <c r="A36" s="27" t="s">
        <v>40</v>
      </c>
      <c r="B36" s="32" t="s">
        <v>57</v>
      </c>
      <c r="C36" s="29"/>
      <c r="D36" s="29"/>
      <c r="E36" s="30"/>
      <c r="F36" s="207"/>
      <c r="G36" s="219"/>
      <c r="H36" s="213"/>
    </row>
    <row r="37" spans="1:8" s="17" customFormat="1" ht="25.5" customHeight="1">
      <c r="A37" s="33" t="s">
        <v>58</v>
      </c>
      <c r="B37" s="34" t="s">
        <v>4</v>
      </c>
      <c r="C37" s="35"/>
      <c r="D37" s="35"/>
      <c r="E37" s="30"/>
      <c r="F37" s="36">
        <f>SUM(F38+F42+F45+F49)</f>
        <v>283970</v>
      </c>
      <c r="G37" s="220">
        <f>SUM(G38+G42+G45+G49)</f>
        <v>193934.85</v>
      </c>
      <c r="H37" s="214">
        <f>SUM(H38+H42+H45+H49)</f>
        <v>135134.94</v>
      </c>
    </row>
    <row r="38" spans="1:10" ht="30" customHeight="1">
      <c r="A38" s="37" t="s">
        <v>35</v>
      </c>
      <c r="B38" s="258" t="s">
        <v>59</v>
      </c>
      <c r="C38" s="258"/>
      <c r="D38" s="258"/>
      <c r="E38" s="30"/>
      <c r="F38" s="208">
        <f>SUM(F39+F40+F41)</f>
        <v>98362</v>
      </c>
      <c r="G38" s="221">
        <f>SUM(G39+G40+G41)</f>
        <v>92163.97</v>
      </c>
      <c r="H38" s="215">
        <f>SUM(H39+H40+H41)</f>
        <v>70963.61</v>
      </c>
      <c r="I38" s="38"/>
      <c r="J38" s="38"/>
    </row>
    <row r="39" spans="1:8" ht="13.5" customHeight="1">
      <c r="A39" s="27" t="s">
        <v>37</v>
      </c>
      <c r="B39" s="32" t="s">
        <v>5</v>
      </c>
      <c r="C39" s="29"/>
      <c r="D39" s="29"/>
      <c r="E39" s="30"/>
      <c r="F39" s="207">
        <v>98362</v>
      </c>
      <c r="G39" s="219">
        <v>91417.26</v>
      </c>
      <c r="H39" s="213">
        <v>70687.79</v>
      </c>
    </row>
    <row r="40" spans="1:8" ht="12.75" customHeight="1">
      <c r="A40" s="27" t="s">
        <v>40</v>
      </c>
      <c r="B40" s="32" t="s">
        <v>6</v>
      </c>
      <c r="C40" s="29"/>
      <c r="D40" s="29"/>
      <c r="E40" s="30"/>
      <c r="F40" s="207"/>
      <c r="G40" s="219">
        <v>746.71</v>
      </c>
      <c r="H40" s="213">
        <v>275.82</v>
      </c>
    </row>
    <row r="41" spans="1:8" ht="12.75" customHeight="1">
      <c r="A41" s="27" t="s">
        <v>41</v>
      </c>
      <c r="B41" s="32" t="s">
        <v>60</v>
      </c>
      <c r="C41" s="29"/>
      <c r="D41" s="29"/>
      <c r="E41" s="30"/>
      <c r="F41" s="207"/>
      <c r="G41" s="219"/>
      <c r="H41" s="213"/>
    </row>
    <row r="42" spans="1:8" ht="12.75" customHeight="1">
      <c r="A42" s="27" t="s">
        <v>43</v>
      </c>
      <c r="B42" s="28" t="s">
        <v>61</v>
      </c>
      <c r="C42" s="29"/>
      <c r="D42" s="29"/>
      <c r="E42" s="30"/>
      <c r="F42" s="207">
        <f>SUM(F44)</f>
        <v>26957</v>
      </c>
      <c r="G42" s="219">
        <f>SUM(G43:G44)</f>
        <v>52909.16</v>
      </c>
      <c r="H42" s="213">
        <f>SUM(H43:H44)</f>
        <v>28477.99</v>
      </c>
    </row>
    <row r="43" spans="1:8" ht="12.75" customHeight="1">
      <c r="A43" s="27" t="s">
        <v>37</v>
      </c>
      <c r="B43" s="32" t="s">
        <v>7</v>
      </c>
      <c r="C43" s="29"/>
      <c r="D43" s="29"/>
      <c r="E43" s="30"/>
      <c r="F43" s="207"/>
      <c r="G43" s="219"/>
      <c r="H43" s="213"/>
    </row>
    <row r="44" spans="1:8" ht="12.75" customHeight="1">
      <c r="A44" s="27" t="s">
        <v>40</v>
      </c>
      <c r="B44" s="32" t="s">
        <v>8</v>
      </c>
      <c r="C44" s="29"/>
      <c r="D44" s="29"/>
      <c r="E44" s="30"/>
      <c r="F44" s="209">
        <v>26957</v>
      </c>
      <c r="G44" s="219">
        <v>52909.16</v>
      </c>
      <c r="H44" s="213">
        <v>28477.99</v>
      </c>
    </row>
    <row r="45" spans="1:9" ht="12.75">
      <c r="A45" s="27" t="s">
        <v>54</v>
      </c>
      <c r="B45" s="28" t="s">
        <v>62</v>
      </c>
      <c r="C45" s="39"/>
      <c r="D45" s="39"/>
      <c r="E45" s="30"/>
      <c r="F45" s="207">
        <f>SUM(F46:F48)</f>
        <v>0</v>
      </c>
      <c r="G45" s="219">
        <f>SUM(G46:G48)</f>
        <v>0</v>
      </c>
      <c r="H45" s="213">
        <f>SUM(H46:H48)</f>
        <v>0</v>
      </c>
      <c r="I45" s="38"/>
    </row>
    <row r="46" spans="1:8" ht="12.75" customHeight="1">
      <c r="A46" s="27" t="s">
        <v>37</v>
      </c>
      <c r="B46" s="32" t="s">
        <v>63</v>
      </c>
      <c r="C46" s="29"/>
      <c r="D46" s="29"/>
      <c r="E46" s="30"/>
      <c r="F46" s="207"/>
      <c r="G46" s="219"/>
      <c r="H46" s="213"/>
    </row>
    <row r="47" spans="1:8" ht="12.75" customHeight="1">
      <c r="A47" s="27" t="s">
        <v>40</v>
      </c>
      <c r="B47" s="32" t="s">
        <v>64</v>
      </c>
      <c r="C47" s="29"/>
      <c r="D47" s="29"/>
      <c r="E47" s="30"/>
      <c r="F47" s="207"/>
      <c r="G47" s="219"/>
      <c r="H47" s="213"/>
    </row>
    <row r="48" spans="1:8" ht="12.75" customHeight="1">
      <c r="A48" s="27" t="s">
        <v>41</v>
      </c>
      <c r="B48" s="32" t="s">
        <v>65</v>
      </c>
      <c r="C48" s="29"/>
      <c r="D48" s="29"/>
      <c r="E48" s="30"/>
      <c r="F48" s="207">
        <v>0</v>
      </c>
      <c r="G48" s="219">
        <v>0</v>
      </c>
      <c r="H48" s="213">
        <v>0</v>
      </c>
    </row>
    <row r="49" spans="1:11" ht="15" customHeight="1" thickBot="1">
      <c r="A49" s="40" t="s">
        <v>66</v>
      </c>
      <c r="B49" s="41" t="s">
        <v>67</v>
      </c>
      <c r="C49" s="42"/>
      <c r="D49" s="42"/>
      <c r="E49" s="43"/>
      <c r="F49" s="210">
        <v>158651</v>
      </c>
      <c r="G49" s="222">
        <v>48861.72</v>
      </c>
      <c r="H49" s="216">
        <v>35693.34</v>
      </c>
      <c r="K49" s="162"/>
    </row>
    <row r="50" spans="1:8" ht="16.5" thickBot="1">
      <c r="A50" s="45"/>
      <c r="B50" s="259" t="s">
        <v>68</v>
      </c>
      <c r="C50" s="259"/>
      <c r="D50" s="259"/>
      <c r="E50" s="46"/>
      <c r="F50" s="211">
        <f>SUM(F21+F37)</f>
        <v>354449</v>
      </c>
      <c r="G50" s="223">
        <f>SUM(G21+G37)</f>
        <v>267181.37</v>
      </c>
      <c r="H50" s="217">
        <f>SUM(H21+H37)</f>
        <v>175529.46</v>
      </c>
    </row>
    <row r="51" spans="1:8" ht="12.75" customHeight="1">
      <c r="A51" s="47"/>
      <c r="B51" s="2"/>
      <c r="C51" s="2"/>
      <c r="D51" s="8"/>
      <c r="E51" s="48"/>
      <c r="F51" s="5"/>
      <c r="G51" s="49"/>
      <c r="H51" s="5"/>
    </row>
    <row r="52" spans="1:8" ht="12.75" customHeight="1">
      <c r="A52" s="47"/>
      <c r="B52" s="2"/>
      <c r="C52" s="2"/>
      <c r="D52" s="8"/>
      <c r="E52" s="48"/>
      <c r="F52" s="5"/>
      <c r="G52" s="49"/>
      <c r="H52" s="5"/>
    </row>
    <row r="53" spans="1:8" ht="12.75" customHeight="1">
      <c r="A53" s="47"/>
      <c r="B53" s="2"/>
      <c r="C53" s="2"/>
      <c r="D53" s="8"/>
      <c r="E53" s="48"/>
      <c r="F53" s="5"/>
      <c r="G53" s="49"/>
      <c r="H53" s="5"/>
    </row>
    <row r="54" spans="1:8" ht="12.75" customHeight="1" thickBot="1">
      <c r="A54" s="50"/>
      <c r="B54" s="51"/>
      <c r="C54" s="51"/>
      <c r="D54" s="52"/>
      <c r="E54" s="18"/>
      <c r="F54" s="53"/>
      <c r="G54" s="230"/>
      <c r="H54" s="53"/>
    </row>
    <row r="55" spans="1:8" ht="27.75" customHeight="1" thickBot="1">
      <c r="A55" s="54" t="s">
        <v>29</v>
      </c>
      <c r="B55" s="243" t="s">
        <v>69</v>
      </c>
      <c r="C55" s="243"/>
      <c r="D55" s="243"/>
      <c r="E55" s="253" t="s">
        <v>31</v>
      </c>
      <c r="F55" s="247" t="s">
        <v>32</v>
      </c>
      <c r="G55" s="247" t="str">
        <f>G19</f>
        <v>Praėjęs ataskaitinis laikotarpis</v>
      </c>
      <c r="H55" s="249" t="s">
        <v>33</v>
      </c>
    </row>
    <row r="56" spans="1:8" ht="13.5" thickBot="1">
      <c r="A56" s="55"/>
      <c r="B56" s="244"/>
      <c r="C56" s="244"/>
      <c r="D56" s="244"/>
      <c r="E56" s="254"/>
      <c r="F56" s="255"/>
      <c r="G56" s="248"/>
      <c r="H56" s="250"/>
    </row>
    <row r="57" spans="1:9" ht="15.75">
      <c r="A57" s="22" t="s">
        <v>70</v>
      </c>
      <c r="B57" s="23" t="s">
        <v>71</v>
      </c>
      <c r="C57" s="24"/>
      <c r="D57" s="24"/>
      <c r="E57" s="25"/>
      <c r="F57" s="26">
        <f>SUM(F58+F59+F60+F61)</f>
        <v>78886.23</v>
      </c>
      <c r="G57" s="218">
        <f>SUM(G58+G59+G60+G61)</f>
        <v>90689.65</v>
      </c>
      <c r="H57" s="212">
        <f>SUM(H58+H59+H60+H61)</f>
        <v>81170.84</v>
      </c>
      <c r="I57" s="38"/>
    </row>
    <row r="58" spans="1:11" ht="12.75">
      <c r="A58" s="27" t="s">
        <v>35</v>
      </c>
      <c r="B58" s="28" t="s">
        <v>72</v>
      </c>
      <c r="C58" s="39"/>
      <c r="D58" s="39"/>
      <c r="E58" s="30"/>
      <c r="F58" s="56">
        <v>100322.23</v>
      </c>
      <c r="G58" s="231">
        <v>100322.23</v>
      </c>
      <c r="H58" s="224">
        <v>100322.23</v>
      </c>
      <c r="K58" s="162"/>
    </row>
    <row r="59" spans="1:8" ht="12.75">
      <c r="A59" s="27" t="s">
        <v>43</v>
      </c>
      <c r="B59" s="28" t="s">
        <v>73</v>
      </c>
      <c r="C59" s="39"/>
      <c r="D59" s="29"/>
      <c r="E59" s="30"/>
      <c r="F59" s="31"/>
      <c r="G59" s="219"/>
      <c r="H59" s="213"/>
    </row>
    <row r="60" spans="1:8" ht="12.75">
      <c r="A60" s="27" t="s">
        <v>54</v>
      </c>
      <c r="B60" s="28" t="s">
        <v>74</v>
      </c>
      <c r="C60" s="39"/>
      <c r="D60" s="39"/>
      <c r="E60" s="30"/>
      <c r="F60" s="31"/>
      <c r="G60" s="219"/>
      <c r="H60" s="213"/>
    </row>
    <row r="61" spans="1:8" ht="12.75">
      <c r="A61" s="27" t="s">
        <v>66</v>
      </c>
      <c r="B61" s="28" t="s">
        <v>75</v>
      </c>
      <c r="C61" s="39"/>
      <c r="D61" s="39"/>
      <c r="E61" s="30"/>
      <c r="F61" s="57">
        <f>SUM(F62:F63)</f>
        <v>-21436</v>
      </c>
      <c r="G61" s="232">
        <f>SUM(G62:G63)</f>
        <v>-9632.58</v>
      </c>
      <c r="H61" s="225">
        <f>SUM(H62:H63)</f>
        <v>-19151.39</v>
      </c>
    </row>
    <row r="62" spans="1:9" ht="12.75">
      <c r="A62" s="27" t="s">
        <v>37</v>
      </c>
      <c r="B62" s="32" t="s">
        <v>9</v>
      </c>
      <c r="C62" s="29"/>
      <c r="D62" s="29"/>
      <c r="E62" s="30"/>
      <c r="F62" s="58">
        <v>-11803</v>
      </c>
      <c r="G62" s="233">
        <v>9518.81</v>
      </c>
      <c r="H62" s="226">
        <v>-15064.62</v>
      </c>
      <c r="I62" s="59"/>
    </row>
    <row r="63" spans="1:8" ht="12.75">
      <c r="A63" s="27" t="s">
        <v>40</v>
      </c>
      <c r="B63" s="32" t="s">
        <v>76</v>
      </c>
      <c r="C63" s="29"/>
      <c r="D63" s="29"/>
      <c r="E63" s="30"/>
      <c r="F63" s="58">
        <v>-9633</v>
      </c>
      <c r="G63" s="233">
        <v>-19151.39</v>
      </c>
      <c r="H63" s="226">
        <v>-4086.77</v>
      </c>
    </row>
    <row r="64" spans="1:9" ht="15.75" customHeight="1">
      <c r="A64" s="33" t="s">
        <v>77</v>
      </c>
      <c r="B64" s="34" t="s">
        <v>78</v>
      </c>
      <c r="C64" s="35"/>
      <c r="D64" s="35"/>
      <c r="E64" s="30"/>
      <c r="F64" s="31">
        <f>SUM(F65:F68)</f>
        <v>241044</v>
      </c>
      <c r="G64" s="219">
        <f>SUM(G65:G68)</f>
        <v>128575</v>
      </c>
      <c r="H64" s="213">
        <f>SUM(H65:H68)</f>
        <v>68379.05</v>
      </c>
      <c r="I64" s="38"/>
    </row>
    <row r="65" spans="1:8" ht="12.75" customHeight="1">
      <c r="A65" s="27" t="s">
        <v>37</v>
      </c>
      <c r="B65" s="60" t="s">
        <v>10</v>
      </c>
      <c r="C65" s="61"/>
      <c r="D65" s="61"/>
      <c r="E65" s="62"/>
      <c r="F65" s="63">
        <v>67406</v>
      </c>
      <c r="G65" s="234">
        <v>55460.43</v>
      </c>
      <c r="H65" s="227">
        <v>9583.47</v>
      </c>
    </row>
    <row r="66" spans="1:8" ht="12.75" customHeight="1">
      <c r="A66" s="27" t="s">
        <v>40</v>
      </c>
      <c r="B66" s="60" t="s">
        <v>11</v>
      </c>
      <c r="C66" s="61"/>
      <c r="D66" s="61"/>
      <c r="E66" s="62"/>
      <c r="F66" s="164">
        <v>173582</v>
      </c>
      <c r="G66" s="220">
        <v>73058.67</v>
      </c>
      <c r="H66" s="214">
        <v>57885.58</v>
      </c>
    </row>
    <row r="67" spans="1:8" ht="12.75" customHeight="1">
      <c r="A67" s="27" t="s">
        <v>41</v>
      </c>
      <c r="B67" s="60" t="s">
        <v>79</v>
      </c>
      <c r="C67" s="61"/>
      <c r="D67" s="61"/>
      <c r="E67" s="62"/>
      <c r="F67" s="164"/>
      <c r="G67" s="220"/>
      <c r="H67" s="214"/>
    </row>
    <row r="68" spans="1:8" ht="15.75">
      <c r="A68" s="27" t="s">
        <v>47</v>
      </c>
      <c r="B68" s="60" t="s">
        <v>12</v>
      </c>
      <c r="C68" s="61"/>
      <c r="D68" s="61"/>
      <c r="E68" s="62"/>
      <c r="F68" s="164">
        <v>56</v>
      </c>
      <c r="G68" s="220">
        <v>55.9</v>
      </c>
      <c r="H68" s="214">
        <v>910</v>
      </c>
    </row>
    <row r="69" spans="1:8" ht="15.75">
      <c r="A69" s="64" t="s">
        <v>80</v>
      </c>
      <c r="B69" s="65" t="s">
        <v>81</v>
      </c>
      <c r="C69" s="35"/>
      <c r="D69" s="66"/>
      <c r="E69" s="30"/>
      <c r="F69" s="164">
        <f>SUM(F70+F73)</f>
        <v>34519</v>
      </c>
      <c r="G69" s="220">
        <f>SUM(G70+G73)</f>
        <v>47916.719999999994</v>
      </c>
      <c r="H69" s="214">
        <f>SUM(H70+H73)</f>
        <v>25979.569999999996</v>
      </c>
    </row>
    <row r="70" spans="1:8" ht="12.75">
      <c r="A70" s="27" t="s">
        <v>35</v>
      </c>
      <c r="B70" s="67" t="s">
        <v>82</v>
      </c>
      <c r="C70" s="68"/>
      <c r="D70" s="68"/>
      <c r="E70" s="30"/>
      <c r="F70" s="165">
        <f>SUM(F71+F72)</f>
        <v>0</v>
      </c>
      <c r="G70" s="235">
        <f>SUM(G71+G72)</f>
        <v>0</v>
      </c>
      <c r="H70" s="228">
        <f>SUM(H71+H72)</f>
        <v>0</v>
      </c>
    </row>
    <row r="71" spans="1:8" ht="12.75">
      <c r="A71" s="69" t="s">
        <v>37</v>
      </c>
      <c r="B71" s="32" t="s">
        <v>83</v>
      </c>
      <c r="C71" s="29"/>
      <c r="D71" s="29"/>
      <c r="E71" s="30"/>
      <c r="F71" s="163"/>
      <c r="G71" s="219"/>
      <c r="H71" s="213"/>
    </row>
    <row r="72" spans="1:8" ht="12.75">
      <c r="A72" s="27" t="s">
        <v>40</v>
      </c>
      <c r="B72" s="32" t="s">
        <v>84</v>
      </c>
      <c r="C72" s="29"/>
      <c r="D72" s="29"/>
      <c r="E72" s="30"/>
      <c r="F72" s="163"/>
      <c r="G72" s="219"/>
      <c r="H72" s="213"/>
    </row>
    <row r="73" spans="1:8" ht="12.75">
      <c r="A73" s="70" t="s">
        <v>43</v>
      </c>
      <c r="B73" s="71" t="s">
        <v>85</v>
      </c>
      <c r="C73" s="72"/>
      <c r="D73" s="72"/>
      <c r="E73" s="62"/>
      <c r="F73" s="165">
        <f>SUM(F74+F75+F76+F77+F78+F79)</f>
        <v>34519</v>
      </c>
      <c r="G73" s="235">
        <f>SUM(G74+G75+G76+G77+G78+G79)</f>
        <v>47916.719999999994</v>
      </c>
      <c r="H73" s="228">
        <f>SUM(H74+H75+H76+H77+H78+H79)</f>
        <v>25979.569999999996</v>
      </c>
    </row>
    <row r="74" spans="1:8" ht="12.75">
      <c r="A74" s="27" t="s">
        <v>37</v>
      </c>
      <c r="B74" s="32" t="s">
        <v>86</v>
      </c>
      <c r="C74" s="29"/>
      <c r="D74" s="29"/>
      <c r="E74" s="30"/>
      <c r="F74" s="163"/>
      <c r="G74" s="219"/>
      <c r="H74" s="213"/>
    </row>
    <row r="75" spans="1:8" ht="12.75">
      <c r="A75" s="27" t="s">
        <v>40</v>
      </c>
      <c r="B75" s="32" t="s">
        <v>83</v>
      </c>
      <c r="C75" s="29"/>
      <c r="D75" s="29"/>
      <c r="E75" s="30"/>
      <c r="F75" s="163"/>
      <c r="G75" s="219"/>
      <c r="H75" s="213"/>
    </row>
    <row r="76" spans="1:8" ht="12.75">
      <c r="A76" s="27" t="s">
        <v>41</v>
      </c>
      <c r="B76" s="32" t="s">
        <v>13</v>
      </c>
      <c r="C76" s="29"/>
      <c r="D76" s="29"/>
      <c r="E76" s="30"/>
      <c r="F76" s="163">
        <v>500</v>
      </c>
      <c r="G76" s="219">
        <v>265.63</v>
      </c>
      <c r="H76" s="213">
        <v>242.51</v>
      </c>
    </row>
    <row r="77" spans="1:8" ht="12.75">
      <c r="A77" s="27" t="s">
        <v>47</v>
      </c>
      <c r="B77" s="32" t="s">
        <v>87</v>
      </c>
      <c r="C77" s="29"/>
      <c r="D77" s="29"/>
      <c r="E77" s="30"/>
      <c r="F77" s="163"/>
      <c r="G77" s="219"/>
      <c r="H77" s="213"/>
    </row>
    <row r="78" spans="1:8" ht="12.75">
      <c r="A78" s="27" t="s">
        <v>49</v>
      </c>
      <c r="B78" s="32" t="s">
        <v>14</v>
      </c>
      <c r="C78" s="29"/>
      <c r="D78" s="29"/>
      <c r="E78" s="30"/>
      <c r="F78" s="163">
        <v>34019</v>
      </c>
      <c r="G78" s="219">
        <v>47651.09</v>
      </c>
      <c r="H78" s="213">
        <v>24546.76</v>
      </c>
    </row>
    <row r="79" spans="1:8" ht="17.25" customHeight="1" thickBot="1">
      <c r="A79" s="40" t="s">
        <v>50</v>
      </c>
      <c r="B79" s="73" t="s">
        <v>88</v>
      </c>
      <c r="C79" s="74"/>
      <c r="D79" s="74"/>
      <c r="E79" s="43"/>
      <c r="F79" s="44">
        <v>0</v>
      </c>
      <c r="G79" s="222">
        <v>0</v>
      </c>
      <c r="H79" s="216">
        <v>1190.3</v>
      </c>
    </row>
    <row r="80" spans="1:9" ht="16.5" thickBot="1">
      <c r="A80" s="75"/>
      <c r="B80" s="256" t="s">
        <v>89</v>
      </c>
      <c r="C80" s="256"/>
      <c r="D80" s="256"/>
      <c r="E80" s="46"/>
      <c r="F80" s="76">
        <f>SUM(F57+F64+F69)</f>
        <v>354449.23</v>
      </c>
      <c r="G80" s="236">
        <f>SUM(G57+G64+G69)</f>
        <v>267181.37</v>
      </c>
      <c r="H80" s="229">
        <f>SUM(H57+H64+H69)</f>
        <v>175529.46000000002</v>
      </c>
      <c r="I80" s="38"/>
    </row>
    <row r="81" spans="1:8" ht="15.75">
      <c r="A81" s="2"/>
      <c r="B81" s="2"/>
      <c r="C81" s="2"/>
      <c r="D81" s="8"/>
      <c r="E81" s="2"/>
      <c r="F81" s="5"/>
      <c r="G81" s="6"/>
      <c r="H81" s="5"/>
    </row>
    <row r="82" spans="1:9" ht="12.75">
      <c r="A82" s="77"/>
      <c r="B82" s="77"/>
      <c r="C82" s="77"/>
      <c r="D82" s="77"/>
      <c r="E82" s="77"/>
      <c r="F82" s="78"/>
      <c r="G82" s="79"/>
      <c r="H82" s="77"/>
      <c r="I82" s="38"/>
    </row>
    <row r="83" ht="15.75">
      <c r="A83" s="80"/>
    </row>
    <row r="84" spans="1:2" ht="12.75">
      <c r="A84" s="257"/>
      <c r="B84" s="257"/>
    </row>
  </sheetData>
  <sheetProtection/>
  <mergeCells count="22">
    <mergeCell ref="B80:D80"/>
    <mergeCell ref="A84:B84"/>
    <mergeCell ref="H19:H20"/>
    <mergeCell ref="B38:D38"/>
    <mergeCell ref="B50:D50"/>
    <mergeCell ref="B55:D56"/>
    <mergeCell ref="F19:F20"/>
    <mergeCell ref="G19:G20"/>
    <mergeCell ref="B19:D20"/>
    <mergeCell ref="E19:E20"/>
    <mergeCell ref="G55:G56"/>
    <mergeCell ref="H55:H56"/>
    <mergeCell ref="E17:H17"/>
    <mergeCell ref="E18:H18"/>
    <mergeCell ref="E55:E56"/>
    <mergeCell ref="F55:F56"/>
    <mergeCell ref="A13:H13"/>
    <mergeCell ref="A14:H14"/>
    <mergeCell ref="A1:H1"/>
    <mergeCell ref="A8:H8"/>
    <mergeCell ref="A9:H9"/>
    <mergeCell ref="A11:H11"/>
  </mergeCells>
  <printOptions/>
  <pageMargins left="0.11811023622047244" right="0.1181102362204724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C78"/>
  <sheetViews>
    <sheetView zoomScalePageLayoutView="0" workbookViewId="0" topLeftCell="A9">
      <selection activeCell="O23" sqref="O23"/>
    </sheetView>
  </sheetViews>
  <sheetFormatPr defaultColWidth="11.00390625" defaultRowHeight="12.75"/>
  <cols>
    <col min="1" max="1" width="6.00390625" style="83" customWidth="1"/>
    <col min="2" max="2" width="44.140625" style="83" customWidth="1"/>
    <col min="3" max="3" width="7.140625" style="83" customWidth="1"/>
    <col min="4" max="4" width="1.7109375" style="83" customWidth="1"/>
    <col min="5" max="5" width="11.7109375" style="83" customWidth="1"/>
    <col min="6" max="6" width="1.57421875" style="83" customWidth="1"/>
    <col min="7" max="7" width="1.7109375" style="83" customWidth="1"/>
    <col min="8" max="8" width="10.00390625" style="85" customWidth="1"/>
    <col min="9" max="9" width="1.421875" style="85" customWidth="1"/>
    <col min="10" max="10" width="0.9921875" style="85" hidden="1" customWidth="1"/>
    <col min="11" max="11" width="10.57421875" style="85" hidden="1" customWidth="1"/>
    <col min="12" max="12" width="0.2890625" style="85" customWidth="1"/>
    <col min="13" max="16384" width="11.00390625" style="83" customWidth="1"/>
  </cols>
  <sheetData>
    <row r="1" spans="1:211" s="82" customFormat="1" ht="11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GT1" s="83"/>
      <c r="GU1" s="83"/>
      <c r="GV1" s="83"/>
      <c r="GW1" s="83"/>
      <c r="GX1" s="83"/>
      <c r="GY1" s="83"/>
      <c r="GZ1" s="83"/>
      <c r="HA1" s="83"/>
      <c r="HB1" s="83"/>
      <c r="HC1" s="83"/>
    </row>
    <row r="2" spans="1:211" s="82" customFormat="1" ht="13.5" customHeight="1" hidden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GT2" s="83"/>
      <c r="GU2" s="83"/>
      <c r="GV2" s="83"/>
      <c r="GW2" s="83"/>
      <c r="GX2" s="83"/>
      <c r="GY2" s="83"/>
      <c r="GZ2" s="83"/>
      <c r="HA2" s="83"/>
      <c r="HB2" s="83"/>
      <c r="HC2" s="83"/>
    </row>
    <row r="3" spans="1:211" s="82" customFormat="1" ht="13.5" customHeight="1" hidden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GT3" s="83"/>
      <c r="GU3" s="83"/>
      <c r="GV3" s="83"/>
      <c r="GW3" s="83"/>
      <c r="GX3" s="83"/>
      <c r="GY3" s="83"/>
      <c r="GZ3" s="83"/>
      <c r="HA3" s="83"/>
      <c r="HB3" s="83"/>
      <c r="HC3" s="83"/>
    </row>
    <row r="4" spans="1:211" s="82" customFormat="1" ht="13.5" customHeight="1" hidden="1">
      <c r="A4" s="2"/>
      <c r="B4" s="2"/>
      <c r="C4" s="3"/>
      <c r="D4" s="3"/>
      <c r="E4" s="3"/>
      <c r="F4" s="3"/>
      <c r="G4" s="3"/>
      <c r="H4" s="4"/>
      <c r="I4" s="4"/>
      <c r="J4" s="4"/>
      <c r="K4" s="4"/>
      <c r="L4" s="2"/>
      <c r="GT4" s="83"/>
      <c r="GU4" s="83"/>
      <c r="GV4" s="83"/>
      <c r="GW4" s="83"/>
      <c r="GX4" s="83"/>
      <c r="GY4" s="83"/>
      <c r="GZ4" s="83"/>
      <c r="HA4" s="83"/>
      <c r="HB4" s="83"/>
      <c r="HC4" s="83"/>
    </row>
    <row r="5" spans="1:211" s="82" customFormat="1" ht="13.5" customHeight="1" hidden="1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GT5" s="83"/>
      <c r="GU5" s="83"/>
      <c r="GV5" s="83"/>
      <c r="GW5" s="83"/>
      <c r="GX5" s="83"/>
      <c r="GY5" s="83"/>
      <c r="GZ5" s="83"/>
      <c r="HA5" s="83"/>
      <c r="HB5" s="83"/>
      <c r="HC5" s="83"/>
    </row>
    <row r="6" spans="1:211" s="82" customFormat="1" ht="13.5" customHeight="1" hidden="1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GT6" s="83"/>
      <c r="GU6" s="83"/>
      <c r="GV6" s="83"/>
      <c r="GW6" s="83"/>
      <c r="GX6" s="83"/>
      <c r="GY6" s="83"/>
      <c r="GZ6" s="83"/>
      <c r="HA6" s="83"/>
      <c r="HB6" s="83"/>
      <c r="HC6" s="83"/>
    </row>
    <row r="7" spans="1:211" s="82" customFormat="1" ht="13.5" customHeight="1" hidden="1">
      <c r="A7" s="2"/>
      <c r="B7" s="2"/>
      <c r="C7" s="2"/>
      <c r="D7" s="2"/>
      <c r="E7" s="2"/>
      <c r="F7" s="2"/>
      <c r="G7" s="2"/>
      <c r="H7" s="4"/>
      <c r="I7" s="4"/>
      <c r="J7" s="4"/>
      <c r="K7" s="4"/>
      <c r="L7" s="2"/>
      <c r="GT7" s="83"/>
      <c r="GU7" s="83"/>
      <c r="GV7" s="83"/>
      <c r="GW7" s="83"/>
      <c r="GX7" s="83"/>
      <c r="GY7" s="83"/>
      <c r="GZ7" s="83"/>
      <c r="HA7" s="83"/>
      <c r="HB7" s="83"/>
      <c r="HC7" s="83"/>
    </row>
    <row r="8" spans="1:211" s="82" customFormat="1" ht="13.5" customHeight="1" hidden="1">
      <c r="A8" s="2"/>
      <c r="B8" s="2"/>
      <c r="C8" s="2"/>
      <c r="D8" s="2"/>
      <c r="E8" s="2"/>
      <c r="F8" s="2"/>
      <c r="G8" s="2"/>
      <c r="H8" s="4"/>
      <c r="I8" s="4"/>
      <c r="J8" s="4"/>
      <c r="K8" s="4"/>
      <c r="L8" s="2"/>
      <c r="GT8" s="83"/>
      <c r="GU8" s="83"/>
      <c r="GV8" s="83"/>
      <c r="GW8" s="83"/>
      <c r="GX8" s="83"/>
      <c r="GY8" s="83"/>
      <c r="GZ8" s="83"/>
      <c r="HA8" s="83"/>
      <c r="HB8" s="83"/>
      <c r="HC8" s="83"/>
    </row>
    <row r="9" spans="1:211" s="82" customFormat="1" ht="13.5" customHeight="1">
      <c r="A9" s="2"/>
      <c r="B9" s="2"/>
      <c r="C9" s="2"/>
      <c r="D9" s="2"/>
      <c r="E9" s="2"/>
      <c r="F9" s="2"/>
      <c r="G9" s="2"/>
      <c r="H9" s="2" t="s">
        <v>20</v>
      </c>
      <c r="I9" s="6"/>
      <c r="J9" s="5"/>
      <c r="K9" s="84"/>
      <c r="L9" s="85"/>
      <c r="GT9" s="83"/>
      <c r="GU9" s="83"/>
      <c r="GV9" s="83"/>
      <c r="GW9" s="83"/>
      <c r="GX9" s="83"/>
      <c r="GY9" s="83"/>
      <c r="GZ9" s="83"/>
      <c r="HA9" s="83"/>
      <c r="HB9" s="83"/>
      <c r="HC9" s="83"/>
    </row>
    <row r="10" spans="1:211" s="82" customFormat="1" ht="13.5" customHeight="1">
      <c r="A10" s="2"/>
      <c r="B10" s="2"/>
      <c r="C10" s="2"/>
      <c r="D10" s="2"/>
      <c r="E10" s="2"/>
      <c r="F10" s="2"/>
      <c r="G10" s="2"/>
      <c r="H10" s="2" t="s">
        <v>21</v>
      </c>
      <c r="I10" s="6"/>
      <c r="J10" s="5"/>
      <c r="K10" s="84"/>
      <c r="L10" s="85"/>
      <c r="GT10" s="83"/>
      <c r="GU10" s="83"/>
      <c r="GV10" s="83"/>
      <c r="GW10" s="83"/>
      <c r="GX10" s="83"/>
      <c r="GY10" s="83"/>
      <c r="GZ10" s="83"/>
      <c r="HA10" s="83"/>
      <c r="HB10" s="83"/>
      <c r="HC10" s="83"/>
    </row>
    <row r="11" spans="1:211" s="82" customFormat="1" ht="13.5" customHeight="1">
      <c r="A11" s="2"/>
      <c r="B11" s="2"/>
      <c r="C11" s="2"/>
      <c r="D11" s="2"/>
      <c r="E11" s="2"/>
      <c r="F11" s="2"/>
      <c r="G11" s="2"/>
      <c r="H11" s="2" t="s">
        <v>22</v>
      </c>
      <c r="I11" s="6"/>
      <c r="J11" s="5"/>
      <c r="K11" s="84"/>
      <c r="L11" s="85"/>
      <c r="GT11" s="83"/>
      <c r="GU11" s="83"/>
      <c r="GV11" s="83"/>
      <c r="GW11" s="83"/>
      <c r="GX11" s="83"/>
      <c r="GY11" s="83"/>
      <c r="GZ11" s="83"/>
      <c r="HA11" s="83"/>
      <c r="HB11" s="83"/>
      <c r="HC11" s="83"/>
    </row>
    <row r="12" spans="1:211" s="82" customFormat="1" ht="13.5" customHeight="1">
      <c r="A12" s="2"/>
      <c r="B12" s="2"/>
      <c r="C12" s="8"/>
      <c r="D12" s="8"/>
      <c r="E12" s="8"/>
      <c r="F12" s="8"/>
      <c r="G12" s="8"/>
      <c r="H12" s="2" t="s">
        <v>133</v>
      </c>
      <c r="I12" s="6"/>
      <c r="J12" s="5"/>
      <c r="K12" s="86"/>
      <c r="L12" s="85"/>
      <c r="GT12" s="83"/>
      <c r="GU12" s="83"/>
      <c r="GV12" s="83"/>
      <c r="GW12" s="83"/>
      <c r="GX12" s="83"/>
      <c r="GY12" s="83"/>
      <c r="GZ12" s="83"/>
      <c r="HA12" s="83"/>
      <c r="HB12" s="83"/>
      <c r="HC12" s="83"/>
    </row>
    <row r="13" spans="1:211" s="82" customFormat="1" ht="13.5" customHeight="1">
      <c r="A13" s="2"/>
      <c r="B13" s="2"/>
      <c r="C13" s="8"/>
      <c r="D13" s="8"/>
      <c r="E13" s="8"/>
      <c r="F13" s="8"/>
      <c r="G13" s="8"/>
      <c r="H13" s="2" t="s">
        <v>129</v>
      </c>
      <c r="I13" s="6"/>
      <c r="J13" s="5"/>
      <c r="K13" s="84"/>
      <c r="L13" s="85"/>
      <c r="GT13" s="83"/>
      <c r="GU13" s="83"/>
      <c r="GV13" s="83"/>
      <c r="GW13" s="83"/>
      <c r="GX13" s="83"/>
      <c r="GY13" s="83"/>
      <c r="GZ13" s="83"/>
      <c r="HA13" s="83"/>
      <c r="HB13" s="83"/>
      <c r="HC13" s="83"/>
    </row>
    <row r="14" spans="1:211" s="82" customFormat="1" ht="13.5" customHeight="1">
      <c r="A14" s="2"/>
      <c r="B14" s="2"/>
      <c r="C14" s="8"/>
      <c r="D14" s="8"/>
      <c r="E14" s="8"/>
      <c r="F14" s="8"/>
      <c r="G14" s="8"/>
      <c r="H14" s="84"/>
      <c r="I14" s="84"/>
      <c r="J14" s="84"/>
      <c r="K14" s="84"/>
      <c r="L14" s="85"/>
      <c r="GT14" s="83"/>
      <c r="GU14" s="83"/>
      <c r="GV14" s="83"/>
      <c r="GW14" s="83"/>
      <c r="GX14" s="83"/>
      <c r="GY14" s="83"/>
      <c r="GZ14" s="83"/>
      <c r="HA14" s="83"/>
      <c r="HB14" s="83"/>
      <c r="HC14" s="83"/>
    </row>
    <row r="15" spans="1:211" s="82" customFormat="1" ht="13.5" customHeight="1">
      <c r="A15" s="2"/>
      <c r="B15" s="87" t="s">
        <v>90</v>
      </c>
      <c r="C15" s="88"/>
      <c r="D15" s="88"/>
      <c r="E15" s="88"/>
      <c r="F15" s="88"/>
      <c r="G15" s="88"/>
      <c r="H15" s="89"/>
      <c r="I15" s="84"/>
      <c r="J15" s="84"/>
      <c r="K15" s="84"/>
      <c r="L15" s="85"/>
      <c r="GT15" s="83"/>
      <c r="GU15" s="83"/>
      <c r="GV15" s="83"/>
      <c r="GW15" s="83"/>
      <c r="GX15" s="83"/>
      <c r="GY15" s="83"/>
      <c r="GZ15" s="83"/>
      <c r="HA15" s="83"/>
      <c r="HB15" s="83"/>
      <c r="HC15" s="83"/>
    </row>
    <row r="16" spans="1:211" s="82" customFormat="1" ht="13.5" customHeight="1">
      <c r="A16" s="2"/>
      <c r="B16" s="8" t="s">
        <v>91</v>
      </c>
      <c r="C16" s="8"/>
      <c r="D16" s="8"/>
      <c r="E16" s="8"/>
      <c r="F16" s="8"/>
      <c r="G16" s="8"/>
      <c r="H16" s="8"/>
      <c r="I16" s="8"/>
      <c r="J16" s="8"/>
      <c r="K16" s="8"/>
      <c r="L16" s="8"/>
      <c r="GT16" s="83"/>
      <c r="GU16" s="83"/>
      <c r="GV16" s="83"/>
      <c r="GW16" s="83"/>
      <c r="GX16" s="83"/>
      <c r="GY16" s="83"/>
      <c r="GZ16" s="83"/>
      <c r="HA16" s="83"/>
      <c r="HB16" s="83"/>
      <c r="HC16" s="83"/>
    </row>
    <row r="17" spans="1:211" s="82" customFormat="1" ht="13.5" customHeight="1">
      <c r="A17" s="2"/>
      <c r="B17" s="2"/>
      <c r="C17" s="8"/>
      <c r="D17" s="8"/>
      <c r="E17" s="8"/>
      <c r="F17" s="8"/>
      <c r="G17" s="8"/>
      <c r="H17" s="8"/>
      <c r="I17" s="8"/>
      <c r="J17" s="8"/>
      <c r="K17" s="8"/>
      <c r="L17" s="8"/>
      <c r="GT17" s="83"/>
      <c r="GU17" s="83"/>
      <c r="GV17" s="83"/>
      <c r="GW17" s="83"/>
      <c r="GX17" s="83"/>
      <c r="GY17" s="83"/>
      <c r="GZ17" s="83"/>
      <c r="HA17" s="83"/>
      <c r="HB17" s="83"/>
      <c r="HC17" s="83"/>
    </row>
    <row r="18" spans="1:211" s="82" customFormat="1" ht="15" customHeight="1">
      <c r="A18" s="242" t="s">
        <v>92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GT18" s="83"/>
      <c r="GU18" s="83"/>
      <c r="GV18" s="83"/>
      <c r="GW18" s="83"/>
      <c r="GX18" s="83"/>
      <c r="GY18" s="83"/>
      <c r="GZ18" s="83"/>
      <c r="HA18" s="83"/>
      <c r="HB18" s="83"/>
      <c r="HC18" s="83"/>
    </row>
    <row r="19" spans="1:211" s="82" customFormat="1" ht="13.5" customHeight="1">
      <c r="A19" s="2"/>
      <c r="B19" s="4" t="s">
        <v>93</v>
      </c>
      <c r="C19" s="7"/>
      <c r="D19" s="7"/>
      <c r="E19" s="7"/>
      <c r="F19" s="7"/>
      <c r="G19" s="7"/>
      <c r="H19" s="83"/>
      <c r="I19" s="83"/>
      <c r="J19" s="83"/>
      <c r="K19" s="83"/>
      <c r="L19" s="8"/>
      <c r="GT19" s="83"/>
      <c r="GU19" s="83"/>
      <c r="GV19" s="83"/>
      <c r="GW19" s="83"/>
      <c r="GX19" s="83"/>
      <c r="GY19" s="83"/>
      <c r="GZ19" s="83"/>
      <c r="HA19" s="83"/>
      <c r="HB19" s="83"/>
      <c r="HC19" s="83"/>
    </row>
    <row r="20" spans="1:211" s="82" customFormat="1" ht="13.5" customHeight="1">
      <c r="A20" s="2"/>
      <c r="B20" s="2"/>
      <c r="C20" s="7"/>
      <c r="D20" s="7"/>
      <c r="E20" s="7"/>
      <c r="F20" s="7"/>
      <c r="G20" s="7"/>
      <c r="H20" s="3"/>
      <c r="I20" s="3"/>
      <c r="J20" s="3"/>
      <c r="K20" s="3"/>
      <c r="L20" s="8"/>
      <c r="GT20" s="83"/>
      <c r="GU20" s="83"/>
      <c r="GV20" s="83"/>
      <c r="GW20" s="83"/>
      <c r="GX20" s="83"/>
      <c r="GY20" s="83"/>
      <c r="GZ20" s="83"/>
      <c r="HA20" s="83"/>
      <c r="HB20" s="83"/>
      <c r="HC20" s="83"/>
    </row>
    <row r="21" spans="1:211" s="82" customFormat="1" ht="13.5" customHeight="1">
      <c r="A21" s="269" t="s">
        <v>130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GT21" s="83"/>
      <c r="GU21" s="83"/>
      <c r="GV21" s="83"/>
      <c r="GW21" s="83"/>
      <c r="GX21" s="83"/>
      <c r="GY21" s="83"/>
      <c r="GZ21" s="83"/>
      <c r="HA21" s="83"/>
      <c r="HB21" s="83"/>
      <c r="HC21" s="83"/>
    </row>
    <row r="22" spans="1:211" s="82" customFormat="1" ht="17.25" customHeight="1">
      <c r="A22" s="270" t="s">
        <v>132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GT22" s="83"/>
      <c r="GU22" s="83"/>
      <c r="GV22" s="83"/>
      <c r="GW22" s="83"/>
      <c r="GX22" s="83"/>
      <c r="GY22" s="83"/>
      <c r="GZ22" s="83"/>
      <c r="HA22" s="83"/>
      <c r="HB22" s="83"/>
      <c r="HC22" s="83"/>
    </row>
    <row r="23" spans="1:211" s="82" customFormat="1" ht="13.5" customHeight="1">
      <c r="A23" s="90"/>
      <c r="B23" s="91"/>
      <c r="C23" s="90"/>
      <c r="D23" s="90"/>
      <c r="E23" s="90"/>
      <c r="F23" s="90"/>
      <c r="G23" s="90"/>
      <c r="H23" s="90"/>
      <c r="I23" s="90"/>
      <c r="J23" s="90"/>
      <c r="K23" s="90"/>
      <c r="L23" s="90"/>
      <c r="GT23" s="83"/>
      <c r="GU23" s="83"/>
      <c r="GV23" s="83"/>
      <c r="GW23" s="83"/>
      <c r="GX23" s="83"/>
      <c r="GY23" s="83"/>
      <c r="GZ23" s="83"/>
      <c r="HA23" s="83"/>
      <c r="HB23" s="83"/>
      <c r="HC23" s="83"/>
    </row>
    <row r="24" spans="1:211" s="82" customFormat="1" ht="13.5" customHeight="1">
      <c r="A24" s="90"/>
      <c r="B24" s="91"/>
      <c r="C24" s="12"/>
      <c r="D24" s="12"/>
      <c r="E24" s="12"/>
      <c r="F24" s="12"/>
      <c r="G24" s="12"/>
      <c r="H24" s="13" t="s">
        <v>26</v>
      </c>
      <c r="I24" s="92"/>
      <c r="J24" s="92"/>
      <c r="K24" s="92"/>
      <c r="L24" s="13"/>
      <c r="GT24" s="83"/>
      <c r="GU24" s="83"/>
      <c r="GV24" s="83"/>
      <c r="GW24" s="83"/>
      <c r="GX24" s="83"/>
      <c r="GY24" s="83"/>
      <c r="GZ24" s="83"/>
      <c r="HA24" s="83"/>
      <c r="HB24" s="83"/>
      <c r="HC24" s="83"/>
    </row>
    <row r="25" spans="2:211" s="82" customFormat="1" ht="13.5" customHeight="1">
      <c r="B25" s="93"/>
      <c r="C25" s="251" t="s">
        <v>27</v>
      </c>
      <c r="D25" s="251"/>
      <c r="E25" s="251"/>
      <c r="F25" s="251"/>
      <c r="G25" s="251"/>
      <c r="H25" s="251"/>
      <c r="I25" s="251"/>
      <c r="J25" s="251"/>
      <c r="K25" s="251"/>
      <c r="L25" s="251"/>
      <c r="GT25" s="83"/>
      <c r="GU25" s="83"/>
      <c r="GV25" s="83"/>
      <c r="GW25" s="83"/>
      <c r="GX25" s="83"/>
      <c r="GY25" s="83"/>
      <c r="GZ25" s="83"/>
      <c r="HA25" s="83"/>
      <c r="HB25" s="83"/>
      <c r="HC25" s="83"/>
    </row>
    <row r="26" spans="1:211" s="82" customFormat="1" ht="16.5" customHeight="1" thickBot="1">
      <c r="A26" s="94"/>
      <c r="B26" s="95"/>
      <c r="C26" s="264" t="s">
        <v>28</v>
      </c>
      <c r="D26" s="239"/>
      <c r="E26" s="239"/>
      <c r="F26" s="239"/>
      <c r="G26" s="264"/>
      <c r="H26" s="264"/>
      <c r="I26" s="264"/>
      <c r="J26" s="264"/>
      <c r="K26" s="264"/>
      <c r="L26" s="264"/>
      <c r="GT26" s="83"/>
      <c r="GU26" s="83"/>
      <c r="GV26" s="83"/>
      <c r="GW26" s="83"/>
      <c r="GX26" s="83"/>
      <c r="GY26" s="83"/>
      <c r="GZ26" s="83"/>
      <c r="HA26" s="83"/>
      <c r="HB26" s="83"/>
      <c r="HC26" s="83"/>
    </row>
    <row r="27" spans="1:12" ht="39.75" customHeight="1">
      <c r="A27" s="96" t="s">
        <v>94</v>
      </c>
      <c r="B27" s="97" t="s">
        <v>95</v>
      </c>
      <c r="C27" s="98" t="s">
        <v>31</v>
      </c>
      <c r="D27" s="99"/>
      <c r="E27" s="101" t="s">
        <v>96</v>
      </c>
      <c r="F27" s="100"/>
      <c r="G27" s="191"/>
      <c r="H27" s="102" t="s">
        <v>97</v>
      </c>
      <c r="I27" s="103"/>
      <c r="J27" s="101"/>
      <c r="K27" s="102" t="s">
        <v>97</v>
      </c>
      <c r="L27" s="103"/>
    </row>
    <row r="28" spans="1:12" ht="13.5" customHeight="1">
      <c r="A28" s="104" t="s">
        <v>35</v>
      </c>
      <c r="B28" s="105" t="s">
        <v>15</v>
      </c>
      <c r="C28" s="106"/>
      <c r="D28" s="107"/>
      <c r="E28" s="170">
        <f>E30+E29</f>
        <v>34785</v>
      </c>
      <c r="F28" s="176"/>
      <c r="G28" s="192"/>
      <c r="H28" s="170">
        <f>H30+H29</f>
        <v>43850.78</v>
      </c>
      <c r="I28" s="110"/>
      <c r="J28" s="109"/>
      <c r="K28" s="108">
        <f>K30+K29</f>
        <v>41700.29</v>
      </c>
      <c r="L28" s="110"/>
    </row>
    <row r="29" spans="1:12" s="82" customFormat="1" ht="13.5" customHeight="1">
      <c r="A29" s="111" t="s">
        <v>37</v>
      </c>
      <c r="B29" s="112" t="s">
        <v>16</v>
      </c>
      <c r="C29" s="106"/>
      <c r="D29" s="113"/>
      <c r="E29" s="168">
        <f>'[1]2012-12'!$H$137+'[1]2012-12'!$H$138+'[1]2012-12'!$H$139+'[1]2012-12'!$H$140</f>
        <v>34785</v>
      </c>
      <c r="F29" s="177"/>
      <c r="G29" s="193"/>
      <c r="H29" s="169">
        <v>43816</v>
      </c>
      <c r="I29" s="116"/>
      <c r="J29" s="115"/>
      <c r="K29" s="114">
        <v>41686.6</v>
      </c>
      <c r="L29" s="116"/>
    </row>
    <row r="30" spans="1:12" ht="13.5" customHeight="1">
      <c r="A30" s="111" t="s">
        <v>40</v>
      </c>
      <c r="B30" s="117" t="s">
        <v>98</v>
      </c>
      <c r="C30" s="118"/>
      <c r="D30" s="171"/>
      <c r="E30" s="173"/>
      <c r="F30" s="178"/>
      <c r="G30" s="194"/>
      <c r="H30" s="174">
        <v>34.78</v>
      </c>
      <c r="I30" s="195"/>
      <c r="J30" s="109"/>
      <c r="K30" s="108">
        <v>13.69</v>
      </c>
      <c r="L30" s="110"/>
    </row>
    <row r="31" spans="1:13" ht="13.5" customHeight="1">
      <c r="A31" s="104" t="s">
        <v>43</v>
      </c>
      <c r="B31" s="105" t="s">
        <v>17</v>
      </c>
      <c r="C31" s="120"/>
      <c r="D31" s="121"/>
      <c r="E31" s="181">
        <f>E32+E33+E35-E34</f>
        <v>46588.30000000005</v>
      </c>
      <c r="F31" s="182"/>
      <c r="G31" s="196"/>
      <c r="H31" s="181">
        <f>H32+H33+H35-H34</f>
        <v>34331.969999999856</v>
      </c>
      <c r="I31" s="197"/>
      <c r="J31" s="122"/>
      <c r="K31" s="123">
        <f>K32+K33+K35-K34</f>
        <v>56764.92000000004</v>
      </c>
      <c r="L31" s="124"/>
      <c r="M31" s="125"/>
    </row>
    <row r="32" spans="1:13" ht="13.5" customHeight="1">
      <c r="A32" s="126" t="s">
        <v>37</v>
      </c>
      <c r="B32" s="127" t="s">
        <v>99</v>
      </c>
      <c r="C32" s="106"/>
      <c r="D32" s="107"/>
      <c r="E32" s="183"/>
      <c r="F32" s="184"/>
      <c r="G32" s="198"/>
      <c r="H32" s="185"/>
      <c r="I32" s="130"/>
      <c r="J32" s="129"/>
      <c r="K32" s="128"/>
      <c r="L32" s="130"/>
      <c r="M32" s="125"/>
    </row>
    <row r="33" spans="1:15" ht="13.5" customHeight="1">
      <c r="A33" s="126" t="s">
        <v>40</v>
      </c>
      <c r="B33" s="127" t="s">
        <v>100</v>
      </c>
      <c r="C33" s="131"/>
      <c r="D33" s="121"/>
      <c r="E33" s="183">
        <v>163298</v>
      </c>
      <c r="F33" s="184"/>
      <c r="G33" s="198"/>
      <c r="H33" s="185">
        <v>302732.78</v>
      </c>
      <c r="I33" s="124"/>
      <c r="J33" s="132"/>
      <c r="K33" s="133">
        <v>68139.89</v>
      </c>
      <c r="L33" s="124"/>
      <c r="M33" s="125"/>
      <c r="O33" s="125"/>
    </row>
    <row r="34" spans="1:12" ht="13.5" customHeight="1">
      <c r="A34" s="134" t="s">
        <v>41</v>
      </c>
      <c r="B34" s="135" t="s">
        <v>19</v>
      </c>
      <c r="C34" s="136"/>
      <c r="D34" s="137" t="s">
        <v>102</v>
      </c>
      <c r="E34" s="186">
        <f>589650+9069-7249+43</f>
        <v>591513</v>
      </c>
      <c r="F34" s="187" t="s">
        <v>101</v>
      </c>
      <c r="G34" s="199" t="s">
        <v>102</v>
      </c>
      <c r="H34" s="185">
        <v>845394.52</v>
      </c>
      <c r="I34" s="138" t="s">
        <v>101</v>
      </c>
      <c r="J34" s="128" t="s">
        <v>102</v>
      </c>
      <c r="K34" s="128">
        <v>542822.87</v>
      </c>
      <c r="L34" s="138"/>
    </row>
    <row r="35" spans="1:13" ht="13.5" customHeight="1">
      <c r="A35" s="126" t="s">
        <v>47</v>
      </c>
      <c r="B35" s="127" t="s">
        <v>18</v>
      </c>
      <c r="C35" s="118"/>
      <c r="D35" s="139"/>
      <c r="E35" s="185">
        <f>SUM(E36:E45)</f>
        <v>474803.30000000005</v>
      </c>
      <c r="F35" s="188"/>
      <c r="G35" s="200"/>
      <c r="H35" s="185">
        <f>SUM(H36:H45)</f>
        <v>576993.7099999998</v>
      </c>
      <c r="I35" s="124"/>
      <c r="J35" s="132"/>
      <c r="K35" s="133">
        <f>SUM(K36:K45)</f>
        <v>531447.9</v>
      </c>
      <c r="L35" s="124"/>
      <c r="M35" s="125"/>
    </row>
    <row r="36" spans="1:12" ht="13.5" customHeight="1">
      <c r="A36" s="126" t="s">
        <v>103</v>
      </c>
      <c r="B36" s="140" t="s">
        <v>104</v>
      </c>
      <c r="C36" s="106"/>
      <c r="D36" s="107"/>
      <c r="E36" s="183"/>
      <c r="F36" s="184"/>
      <c r="G36" s="198"/>
      <c r="H36" s="185">
        <v>0</v>
      </c>
      <c r="I36" s="130"/>
      <c r="J36" s="129"/>
      <c r="K36" s="128">
        <v>0</v>
      </c>
      <c r="L36" s="130"/>
    </row>
    <row r="37" spans="1:15" ht="13.5" customHeight="1">
      <c r="A37" s="126" t="s">
        <v>105</v>
      </c>
      <c r="B37" s="140" t="s">
        <v>106</v>
      </c>
      <c r="C37" s="106"/>
      <c r="D37" s="121"/>
      <c r="E37" s="168">
        <v>435708</v>
      </c>
      <c r="F37" s="177"/>
      <c r="G37" s="193"/>
      <c r="H37" s="169">
        <v>535783.12</v>
      </c>
      <c r="I37" s="124"/>
      <c r="J37" s="132"/>
      <c r="K37" s="133">
        <v>474890.96</v>
      </c>
      <c r="L37" s="124"/>
      <c r="M37" s="125"/>
      <c r="N37" s="125"/>
      <c r="O37" s="125"/>
    </row>
    <row r="38" spans="1:12" ht="13.5" customHeight="1">
      <c r="A38" s="126" t="s">
        <v>107</v>
      </c>
      <c r="B38" s="140" t="s">
        <v>108</v>
      </c>
      <c r="C38" s="118"/>
      <c r="D38" s="119"/>
      <c r="E38" s="190">
        <f>'[1]2012-12'!$G$157+'[1]2012-12'!$G$156</f>
        <v>21574.780000000002</v>
      </c>
      <c r="F38" s="178"/>
      <c r="G38" s="194"/>
      <c r="H38" s="175">
        <v>16632.08</v>
      </c>
      <c r="I38" s="130"/>
      <c r="J38" s="129"/>
      <c r="K38" s="141">
        <v>25112.06</v>
      </c>
      <c r="L38" s="130"/>
    </row>
    <row r="39" spans="1:14" ht="13.5" customHeight="1">
      <c r="A39" s="126" t="s">
        <v>109</v>
      </c>
      <c r="B39" s="140" t="s">
        <v>110</v>
      </c>
      <c r="C39" s="106"/>
      <c r="D39" s="121"/>
      <c r="E39" s="189">
        <f>'[1]2012-12'!$G$160+'[1]2012-12'!$G$161</f>
        <v>13979.559999999998</v>
      </c>
      <c r="F39" s="177"/>
      <c r="G39" s="193"/>
      <c r="H39" s="175">
        <v>20780.96</v>
      </c>
      <c r="I39" s="124"/>
      <c r="J39" s="132"/>
      <c r="K39" s="142">
        <v>25758.47</v>
      </c>
      <c r="L39" s="124"/>
      <c r="N39" s="125"/>
    </row>
    <row r="40" spans="1:12" ht="13.5" customHeight="1">
      <c r="A40" s="126" t="s">
        <v>111</v>
      </c>
      <c r="B40" s="140" t="s">
        <v>112</v>
      </c>
      <c r="C40" s="106"/>
      <c r="D40" s="107"/>
      <c r="E40" s="189">
        <f>'[1]2012-12'!$G$175+'[1]2012-12'!$G$176+'[1]2012-12'!$G$177</f>
        <v>2930.34</v>
      </c>
      <c r="F40" s="177"/>
      <c r="G40" s="193"/>
      <c r="H40" s="172">
        <v>3549.47</v>
      </c>
      <c r="I40" s="130"/>
      <c r="J40" s="129"/>
      <c r="K40" s="141">
        <v>4522.58</v>
      </c>
      <c r="L40" s="130"/>
    </row>
    <row r="41" spans="1:12" ht="13.5" customHeight="1">
      <c r="A41" s="126" t="s">
        <v>113</v>
      </c>
      <c r="B41" s="140" t="s">
        <v>114</v>
      </c>
      <c r="C41" s="118"/>
      <c r="D41" s="139"/>
      <c r="E41" s="190">
        <f>'[1]2012-08'!$G$163</f>
        <v>610.62</v>
      </c>
      <c r="F41" s="178"/>
      <c r="G41" s="194"/>
      <c r="H41" s="169">
        <v>248.08</v>
      </c>
      <c r="I41" s="201"/>
      <c r="J41" s="143"/>
      <c r="K41" s="133">
        <v>1103.03</v>
      </c>
      <c r="L41" s="144"/>
    </row>
    <row r="42" spans="1:12" ht="13.5" customHeight="1">
      <c r="A42" s="126" t="s">
        <v>115</v>
      </c>
      <c r="B42" s="140" t="s">
        <v>116</v>
      </c>
      <c r="C42" s="106"/>
      <c r="D42" s="107"/>
      <c r="E42" s="168"/>
      <c r="F42" s="177"/>
      <c r="G42" s="193"/>
      <c r="H42" s="169">
        <v>0</v>
      </c>
      <c r="I42" s="130"/>
      <c r="J42" s="129"/>
      <c r="K42" s="128">
        <v>0</v>
      </c>
      <c r="L42" s="130"/>
    </row>
    <row r="43" spans="1:12" ht="13.5" customHeight="1">
      <c r="A43" s="126" t="s">
        <v>117</v>
      </c>
      <c r="B43" s="140" t="s">
        <v>118</v>
      </c>
      <c r="C43" s="106"/>
      <c r="D43" s="121"/>
      <c r="E43" s="168"/>
      <c r="F43" s="177"/>
      <c r="G43" s="193"/>
      <c r="H43" s="175">
        <v>0</v>
      </c>
      <c r="I43" s="124"/>
      <c r="J43" s="132"/>
      <c r="K43" s="142">
        <v>60.8</v>
      </c>
      <c r="L43" s="124"/>
    </row>
    <row r="44" spans="1:12" ht="13.5" customHeight="1">
      <c r="A44" s="145" t="s">
        <v>119</v>
      </c>
      <c r="B44" s="146" t="s">
        <v>120</v>
      </c>
      <c r="C44" s="147"/>
      <c r="D44" s="119"/>
      <c r="E44" s="173"/>
      <c r="F44" s="178"/>
      <c r="G44" s="194"/>
      <c r="H44" s="169">
        <v>0</v>
      </c>
      <c r="I44" s="202"/>
      <c r="J44" s="148"/>
      <c r="K44" s="128">
        <v>0</v>
      </c>
      <c r="L44" s="110"/>
    </row>
    <row r="45" spans="1:12" ht="13.5" customHeight="1">
      <c r="A45" s="126" t="s">
        <v>121</v>
      </c>
      <c r="B45" s="149" t="s">
        <v>122</v>
      </c>
      <c r="C45" s="118"/>
      <c r="D45" s="139"/>
      <c r="E45" s="173"/>
      <c r="F45" s="178"/>
      <c r="G45" s="194"/>
      <c r="H45" s="169">
        <v>0</v>
      </c>
      <c r="I45" s="124"/>
      <c r="J45" s="132"/>
      <c r="K45" s="133">
        <v>0</v>
      </c>
      <c r="L45" s="124"/>
    </row>
    <row r="46" spans="1:12" ht="13.5" customHeight="1">
      <c r="A46" s="104" t="s">
        <v>54</v>
      </c>
      <c r="B46" s="150" t="s">
        <v>123</v>
      </c>
      <c r="C46" s="118"/>
      <c r="D46" s="119"/>
      <c r="E46" s="174">
        <f>E28-E31</f>
        <v>-11803.300000000047</v>
      </c>
      <c r="F46" s="179"/>
      <c r="G46" s="203"/>
      <c r="H46" s="174">
        <f>H28-H31</f>
        <v>9518.810000000143</v>
      </c>
      <c r="I46" s="204"/>
      <c r="J46" s="151"/>
      <c r="K46" s="108">
        <f>K28-K31</f>
        <v>-15064.630000000041</v>
      </c>
      <c r="L46" s="130"/>
    </row>
    <row r="47" spans="1:12" ht="13.5" customHeight="1">
      <c r="A47" s="104" t="s">
        <v>66</v>
      </c>
      <c r="B47" s="150" t="s">
        <v>124</v>
      </c>
      <c r="C47" s="118"/>
      <c r="D47" s="139"/>
      <c r="E47" s="173"/>
      <c r="F47" s="178"/>
      <c r="G47" s="194"/>
      <c r="H47" s="174"/>
      <c r="I47" s="197"/>
      <c r="J47" s="122"/>
      <c r="K47" s="123"/>
      <c r="L47" s="124"/>
    </row>
    <row r="48" spans="1:12" ht="13.5" customHeight="1" thickBot="1">
      <c r="A48" s="152" t="s">
        <v>125</v>
      </c>
      <c r="B48" s="153" t="s">
        <v>126</v>
      </c>
      <c r="C48" s="154"/>
      <c r="D48" s="155"/>
      <c r="E48" s="167">
        <f>E46-E47</f>
        <v>-11803.300000000047</v>
      </c>
      <c r="F48" s="180"/>
      <c r="G48" s="205"/>
      <c r="H48" s="167">
        <f>H46-H47</f>
        <v>9518.810000000143</v>
      </c>
      <c r="I48" s="158"/>
      <c r="J48" s="157"/>
      <c r="K48" s="156">
        <f>K46-K47</f>
        <v>-15064.630000000041</v>
      </c>
      <c r="L48" s="158"/>
    </row>
    <row r="50" spans="3:12" ht="15.75">
      <c r="C50" s="159"/>
      <c r="D50" s="159"/>
      <c r="E50" s="159"/>
      <c r="F50" s="159"/>
      <c r="G50" s="159"/>
      <c r="L50" s="160"/>
    </row>
    <row r="51" spans="1:12" ht="15.75">
      <c r="A51" s="266"/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</row>
    <row r="52" spans="1:12" s="82" customFormat="1" ht="12.75">
      <c r="A52" s="267"/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</row>
    <row r="53" spans="1:12" s="82" customFormat="1" ht="12.75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</row>
    <row r="78" ht="15.75">
      <c r="H78" s="85" t="s">
        <v>127</v>
      </c>
    </row>
  </sheetData>
  <sheetProtection/>
  <mergeCells count="11">
    <mergeCell ref="A52:L52"/>
    <mergeCell ref="A18:L18"/>
    <mergeCell ref="A21:L21"/>
    <mergeCell ref="A22:L22"/>
    <mergeCell ref="C25:L25"/>
    <mergeCell ref="C26:L26"/>
    <mergeCell ref="A2:L2"/>
    <mergeCell ref="A3:L3"/>
    <mergeCell ref="A5:L5"/>
    <mergeCell ref="A6:L6"/>
    <mergeCell ref="A51:L51"/>
  </mergeCells>
  <printOptions/>
  <pageMargins left="0.7480314960629921" right="0.7480314960629921" top="0.984251968503937" bottom="0.98425196850393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JurgitaJurkonytė</cp:lastModifiedBy>
  <cp:lastPrinted>2013-03-26T14:16:34Z</cp:lastPrinted>
  <dcterms:created xsi:type="dcterms:W3CDTF">1996-10-14T23:33:28Z</dcterms:created>
  <dcterms:modified xsi:type="dcterms:W3CDTF">2013-04-05T10:19:56Z</dcterms:modified>
  <cp:category/>
  <cp:version/>
  <cp:contentType/>
  <cp:contentStatus/>
</cp:coreProperties>
</file>